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25" windowHeight="12495" tabRatio="500" activeTab="0"/>
  </bookViews>
  <sheets>
    <sheet name="Лист1" sheetId="1" r:id="rId1"/>
  </sheets>
  <definedNames>
    <definedName name="__bookmark_4">#REF!</definedName>
    <definedName name="_xlnm.Print_Titles" localSheetId="0">'Лист1'!$3:$3</definedName>
    <definedName name="_xlnm.Print_Area" localSheetId="0">'Лист1'!$A$1:$I$61</definedName>
  </definedNames>
  <calcPr fullCalcOnLoad="1"/>
</workbook>
</file>

<file path=xl/sharedStrings.xml><?xml version="1.0" encoding="utf-8"?>
<sst xmlns="http://schemas.openxmlformats.org/spreadsheetml/2006/main" count="88" uniqueCount="85">
  <si>
    <t>тыс. руб.</t>
  </si>
  <si>
    <t>Наименование показателя</t>
  </si>
  <si>
    <t>1</t>
  </si>
  <si>
    <t>Расходы бюджета - ВСЕГО 
В том числе: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</si>
  <si>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</si>
  <si>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</si>
  <si>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</si>
  <si>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</si>
  <si>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</si>
  <si>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</si>
  <si>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</si>
  <si>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</si>
  <si>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</si>
  <si>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</si>
  <si>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</si>
  <si>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</si>
  <si>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</si>
  <si>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</si>
  <si>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</si>
  <si>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</si>
  <si>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</si>
  <si>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</si>
  <si>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</si>
  <si>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</si>
  <si>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</si>
  <si>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</si>
  <si>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</si>
  <si>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</si>
  <si>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</si>
  <si>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</si>
  <si>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</si>
  <si>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</si>
  <si>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</si>
  <si>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</si>
  <si>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</si>
  <si>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</si>
  <si>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</si>
  <si>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Дополнительное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</si>
  <si>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</si>
  <si>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</si>
  <si>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</si>
  <si>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</si>
  <si>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</si>
  <si>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</si>
  <si>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</si>
  <si>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Санитарно-эпидемиологическое благополучие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</si>
  <si>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</si>
  <si>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</si>
  <si>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</si>
  <si>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</si>
  <si>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</si>
  <si>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</si>
  <si>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</si>
  <si>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</si>
  <si>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</si>
  <si>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</si>
  <si>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</si>
  <si>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Транспорт</t>
  </si>
  <si>
    <t>Сбор, удаление отходов и очистка сточных вод</t>
  </si>
  <si>
    <t>Аналитические данные о расходах  бюджета Верховажского муниципального района по разделам и подразделам классификации расходов за 2022 год в сравнении с первоначально утвержденными решением о бюджете значениями и с уточненными значениями с учетом внесенных изменений, а так же фактическими расходами за 2021 год</t>
  </si>
  <si>
    <t>Первоначально утвержденные бюджетные назначения на 2022 год</t>
  </si>
  <si>
    <t>Уточненные бюджетные назначения на 2022 год</t>
  </si>
  <si>
    <t>Исполнено на 01.01.2023г.</t>
  </si>
  <si>
    <t>% исполнения на 01.01.2023 к первоначально утвержденному бюджету на 2022г</t>
  </si>
  <si>
    <t>% исполнения на 01.01.2023 к уточненному бюджету на 2022г</t>
  </si>
  <si>
    <t>Исполнено за 2021 год</t>
  </si>
  <si>
    <t>Отношение исполнения на 01.01.2023 к 01.01.2022</t>
  </si>
  <si>
    <t>Причины отклонений первоначально утвержденного бюджета по расходам на 2022 год с их фактическими значениями (10% и более)</t>
  </si>
  <si>
    <t>Увеличение бюджетных ассигнований на проведение выборов депутатов в Представительное Собрание округа</t>
  </si>
  <si>
    <t>Фактические расходы осуществлялись по другим разделам БК</t>
  </si>
  <si>
    <t xml:space="preserve">Уменьшение расходов в связи с невостребованностью </t>
  </si>
  <si>
    <t>Отсутствие фактической потребности</t>
  </si>
  <si>
    <t>Увеличение бюджетных ассигнований на проведение мероприятий по антитеррористической защищенности мест массового пребывания людей</t>
  </si>
  <si>
    <t>Увеличение бюджетных ассигнований на увеличение зарплаты указной категории работников культуры; на увеличение МРОТ; ремонт помещений библиотеки</t>
  </si>
  <si>
    <t>Увеличение Дотации бюджетам на поддержку мер по обеспечению сбалансированности бюджетов</t>
  </si>
  <si>
    <t>Увеличение бюджетных ассигнований за счет субсидии на переселение граждан из аварийного жилищного фонда</t>
  </si>
  <si>
    <t>Увеличение бюджетных ассигнований: - на мероприятия в рамках проекта "Народный бюджет"; - на ПСД по объекту "Газификация пос.Теплый ручей"; - на строительство водопровода с.Чушевицы"; - на ремонт водопровода п.Каменка; на модернизацию котельной д. Сметанино</t>
  </si>
  <si>
    <t>Увеличение бюджетных ассигнований за счет субвенции областного бюджета на обеспечение выплаты денежной компенсации части родитительской платы</t>
  </si>
  <si>
    <t xml:space="preserve">Увеличение расходов на приобретение автогрейдера </t>
  </si>
  <si>
    <t>Увеличение бюджетных ассигнований на выплату досрочной заработной платы за декабрь, начисления и компенсационные выплаты за неиспользованный отпуск</t>
  </si>
  <si>
    <t>Увеличение бюджетных ассигнований на выплату досрочной заработной платы за декабрь, начисления и компенсационные выплаты за неиспользованный отпуск; увеличение МРОТ; ремонт помещений в здании Администрации</t>
  </si>
  <si>
    <t>Увеличение бюджетных ассигнований на выплату досрочной заработной платы за декабрь, начисления и компенсационные выплаты за неиспользованный отпуск; Увеличение бюджетных ассигнований на проведение мероприятий по антитеррористической защищенности мест массового пребывания людей</t>
  </si>
  <si>
    <t>Уменьшение бюджетных ассигнований на осуществление работ по внесению изменений в схему территориального планирования Верховажского района (невостребованность в  связи с образованием округа) и на приобретение автолавки (не прошли конкурсный отбор)</t>
  </si>
  <si>
    <t>Увеличение бюджетных ассигнований на увеличение зарплаты указной категории работников дополнительного образования; ремонт помещений МБУ ДО "Центр дополнительного образования"</t>
  </si>
  <si>
    <t>Оплата по муниципальному контракту не произведена в связи с неисполнением поставщиком обязательств по контракту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</si>
</sst>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&quot;###,##0.00"/>
    <numFmt numFmtId="173" formatCode="0.0%"/>
    <numFmt numFmtId="174" formatCode="#,##0.0"/>
  </numFmts>
  <fonts count="43">
    <font>
      <sz val="10"/>
      <name val="Arial"/>
      <family val="0"/>
    </font>
    <font>
      <i/>
      <sz val="10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3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173" fontId="4" fillId="0" borderId="11" xfId="55" applyNumberFormat="1" applyFont="1" applyFill="1" applyBorder="1" applyAlignment="1" applyProtection="1">
      <alignment horizontal="center" vertical="center" wrapText="1"/>
      <protection/>
    </xf>
    <xf numFmtId="173" fontId="4" fillId="0" borderId="13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173" fontId="6" fillId="0" borderId="14" xfId="55" applyNumberFormat="1" applyFont="1" applyFill="1" applyBorder="1" applyAlignment="1" applyProtection="1">
      <alignment horizontal="center" vertical="center" wrapText="1"/>
      <protection/>
    </xf>
    <xf numFmtId="173" fontId="6" fillId="0" borderId="15" xfId="55" applyNumberFormat="1" applyFont="1" applyFill="1" applyBorder="1" applyAlignment="1" applyProtection="1">
      <alignment horizontal="center" vertical="center" wrapText="1"/>
      <protection/>
    </xf>
    <xf numFmtId="173" fontId="6" fillId="0" borderId="16" xfId="55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3" fontId="6" fillId="0" borderId="17" xfId="55" applyNumberFormat="1" applyFont="1" applyFill="1" applyBorder="1" applyAlignment="1" applyProtection="1">
      <alignment horizontal="center" vertical="center" wrapText="1"/>
      <protection/>
    </xf>
    <xf numFmtId="173" fontId="4" fillId="0" borderId="17" xfId="55" applyNumberFormat="1" applyFont="1" applyFill="1" applyBorder="1" applyAlignment="1" applyProtection="1">
      <alignment horizontal="center" vertical="center" wrapText="1"/>
      <protection/>
    </xf>
    <xf numFmtId="173" fontId="6" fillId="0" borderId="19" xfId="55" applyNumberFormat="1" applyFont="1" applyFill="1" applyBorder="1" applyAlignment="1" applyProtection="1">
      <alignment horizontal="center" vertical="center" wrapText="1"/>
      <protection/>
    </xf>
    <xf numFmtId="173" fontId="4" fillId="0" borderId="19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3" fontId="6" fillId="0" borderId="20" xfId="55" applyNumberFormat="1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174" fontId="5" fillId="0" borderId="11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Fill="1" applyBorder="1" applyAlignment="1">
      <alignment horizontal="left" vertical="top" wrapText="1"/>
    </xf>
    <xf numFmtId="174" fontId="3" fillId="0" borderId="17" xfId="0" applyNumberFormat="1" applyFont="1" applyFill="1" applyBorder="1" applyAlignment="1">
      <alignment horizontal="center" vertical="center" wrapText="1"/>
    </xf>
    <xf numFmtId="174" fontId="5" fillId="0" borderId="17" xfId="0" applyNumberFormat="1" applyFont="1" applyFill="1" applyBorder="1" applyAlignment="1">
      <alignment horizontal="center" vertical="center" wrapText="1"/>
    </xf>
    <xf numFmtId="174" fontId="5" fillId="0" borderId="22" xfId="0" applyNumberFormat="1" applyFont="1" applyFill="1" applyBorder="1" applyAlignment="1">
      <alignment horizontal="center" vertical="center" wrapText="1"/>
    </xf>
    <xf numFmtId="174" fontId="3" fillId="0" borderId="22" xfId="0" applyNumberFormat="1" applyFont="1" applyFill="1" applyBorder="1" applyAlignment="1">
      <alignment horizontal="center" vertical="center" wrapText="1"/>
    </xf>
    <xf numFmtId="174" fontId="3" fillId="0" borderId="23" xfId="0" applyNumberFormat="1" applyFont="1" applyFill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5" fillId="34" borderId="11" xfId="0" applyNumberFormat="1" applyFont="1" applyFill="1" applyBorder="1" applyAlignment="1">
      <alignment horizontal="center" vertical="center" wrapText="1"/>
    </xf>
    <xf numFmtId="174" fontId="3" fillId="0" borderId="17" xfId="0" applyNumberFormat="1" applyFont="1" applyBorder="1" applyAlignment="1">
      <alignment horizontal="center" vertical="center" wrapText="1"/>
    </xf>
    <xf numFmtId="174" fontId="5" fillId="0" borderId="1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view="pageBreakPreview" zoomScale="115" zoomScaleSheetLayoutView="115" zoomScalePageLayoutView="0" workbookViewId="0" topLeftCell="A1">
      <pane xSplit="1" ySplit="3" topLeftCell="B36" activePane="bottomRight" state="frozen"/>
      <selection pane="topLeft" activeCell="A1" sqref="A1"/>
      <selection pane="topRight" activeCell="B1" sqref="B1"/>
      <selection pane="bottomLeft" activeCell="A67" sqref="A67"/>
      <selection pane="bottomRight" activeCell="I38" sqref="I38"/>
    </sheetView>
  </sheetViews>
  <sheetFormatPr defaultColWidth="9.00390625" defaultRowHeight="12.75"/>
  <cols>
    <col min="1" max="1" width="30.28125" style="0" customWidth="1"/>
    <col min="2" max="2" width="13.140625" style="32" customWidth="1"/>
    <col min="3" max="3" width="11.28125" style="34" customWidth="1"/>
    <col min="4" max="4" width="9.8515625" style="34" customWidth="1"/>
    <col min="5" max="5" width="12.8515625" style="2" customWidth="1"/>
    <col min="6" max="6" width="12.140625" style="2" customWidth="1"/>
    <col min="7" max="7" width="10.28125" style="1" customWidth="1"/>
    <col min="8" max="8" width="10.140625" style="2" customWidth="1"/>
    <col min="9" max="9" width="29.421875" style="0" customWidth="1"/>
  </cols>
  <sheetData>
    <row r="1" spans="1:9" ht="66" customHeight="1">
      <c r="A1" s="61" t="s">
        <v>59</v>
      </c>
      <c r="B1" s="61"/>
      <c r="C1" s="61"/>
      <c r="D1" s="61"/>
      <c r="E1" s="61"/>
      <c r="F1" s="61"/>
      <c r="G1" s="61"/>
      <c r="H1" s="61"/>
      <c r="I1" s="61"/>
    </row>
    <row r="2" spans="1:8" ht="12.75">
      <c r="A2" s="3"/>
      <c r="B2" s="28"/>
      <c r="C2" s="33"/>
      <c r="D2" s="33"/>
      <c r="E2" s="6"/>
      <c r="F2" s="6"/>
      <c r="G2" s="5"/>
      <c r="H2" s="6" t="s">
        <v>0</v>
      </c>
    </row>
    <row r="3" spans="1:9" ht="121.5" customHeight="1">
      <c r="A3" s="7" t="s">
        <v>1</v>
      </c>
      <c r="B3" s="29" t="s">
        <v>60</v>
      </c>
      <c r="C3" s="29" t="s">
        <v>61</v>
      </c>
      <c r="D3" s="29" t="s">
        <v>62</v>
      </c>
      <c r="E3" s="8" t="s">
        <v>63</v>
      </c>
      <c r="F3" s="8" t="s">
        <v>64</v>
      </c>
      <c r="G3" s="27" t="s">
        <v>65</v>
      </c>
      <c r="H3" s="20" t="s">
        <v>66</v>
      </c>
      <c r="I3" s="26" t="s">
        <v>67</v>
      </c>
    </row>
    <row r="4" spans="1:9" ht="13.5" thickBot="1">
      <c r="A4" s="9" t="s">
        <v>2</v>
      </c>
      <c r="B4" s="30">
        <v>2</v>
      </c>
      <c r="C4" s="30">
        <v>3</v>
      </c>
      <c r="D4" s="30">
        <v>4</v>
      </c>
      <c r="E4" s="10">
        <v>5</v>
      </c>
      <c r="F4" s="10">
        <v>6</v>
      </c>
      <c r="G4" s="9">
        <v>7</v>
      </c>
      <c r="H4" s="21">
        <v>8</v>
      </c>
      <c r="I4" s="46">
        <v>9</v>
      </c>
    </row>
    <row r="5" spans="1:9" s="12" customFormat="1" ht="32.25" customHeight="1">
      <c r="A5" s="35" t="s">
        <v>3</v>
      </c>
      <c r="B5" s="48">
        <f>B6+B17+B20+B31+B36+B39+B46+B49+B51+B57+B59</f>
        <v>686504.9</v>
      </c>
      <c r="C5" s="48">
        <f>C6+C17+C20+C31+C36+C39+C46+C49+C51+C57+C59</f>
        <v>787426.9000000001</v>
      </c>
      <c r="D5" s="48">
        <f>D6+D17+D20+D31+D36+D39+D46+D49+D51+D57+D59</f>
        <v>769553.9</v>
      </c>
      <c r="E5" s="11">
        <f aca="true" t="shared" si="0" ref="E5:E20">D5/B5</f>
        <v>1.1209736449077057</v>
      </c>
      <c r="F5" s="13">
        <f aca="true" t="shared" si="1" ref="F5:F12">D5/C5</f>
        <v>0.9773020200351294</v>
      </c>
      <c r="G5" s="56">
        <f>G6+G17+G20+G31+G36+G39+G46+G49+G51+G57+G59</f>
        <v>615523.3</v>
      </c>
      <c r="H5" s="22">
        <f aca="true" t="shared" si="2" ref="H5:H14">D5/G5</f>
        <v>1.250243329537647</v>
      </c>
      <c r="I5" s="45"/>
    </row>
    <row r="6" spans="1:9" s="12" customFormat="1" ht="22.5">
      <c r="A6" s="36" t="s">
        <v>4</v>
      </c>
      <c r="B6" s="48">
        <f>SUM(B7:B14)</f>
        <v>67719.5</v>
      </c>
      <c r="C6" s="48">
        <f>SUM(C7:C14)</f>
        <v>78528.8</v>
      </c>
      <c r="D6" s="48">
        <f>SUM(D7:D14)</f>
        <v>78520.7</v>
      </c>
      <c r="E6" s="11">
        <f t="shared" si="0"/>
        <v>1.159499110300578</v>
      </c>
      <c r="F6" s="11">
        <f t="shared" si="1"/>
        <v>0.9998968531290431</v>
      </c>
      <c r="G6" s="56">
        <f>SUM(G7:G14)</f>
        <v>62463.1</v>
      </c>
      <c r="H6" s="22">
        <f t="shared" si="2"/>
        <v>1.257073376121262</v>
      </c>
      <c r="I6" s="17"/>
    </row>
    <row r="7" spans="1:9" ht="57" customHeight="1">
      <c r="A7" s="37" t="s">
        <v>5</v>
      </c>
      <c r="B7" s="49">
        <v>1501.6</v>
      </c>
      <c r="C7" s="49">
        <v>1682.9</v>
      </c>
      <c r="D7" s="49">
        <v>1682.9</v>
      </c>
      <c r="E7" s="11">
        <f t="shared" si="0"/>
        <v>1.1207378795950986</v>
      </c>
      <c r="F7" s="13">
        <f t="shared" si="1"/>
        <v>1</v>
      </c>
      <c r="G7" s="57">
        <v>1474.3</v>
      </c>
      <c r="H7" s="23">
        <f t="shared" si="2"/>
        <v>1.1414908770263854</v>
      </c>
      <c r="I7" s="40" t="s">
        <v>79</v>
      </c>
    </row>
    <row r="8" spans="1:9" ht="60" customHeight="1">
      <c r="A8" s="37" t="s">
        <v>6</v>
      </c>
      <c r="B8" s="49">
        <v>1261.9</v>
      </c>
      <c r="C8" s="49">
        <v>1628.8</v>
      </c>
      <c r="D8" s="49">
        <v>1628.8</v>
      </c>
      <c r="E8" s="11">
        <f t="shared" si="0"/>
        <v>1.2907520405737378</v>
      </c>
      <c r="F8" s="13">
        <f t="shared" si="1"/>
        <v>1</v>
      </c>
      <c r="G8" s="57">
        <v>1264</v>
      </c>
      <c r="H8" s="23">
        <f t="shared" si="2"/>
        <v>1.2886075949367088</v>
      </c>
      <c r="I8" s="40" t="s">
        <v>79</v>
      </c>
    </row>
    <row r="9" spans="1:9" ht="81.75" customHeight="1">
      <c r="A9" s="37" t="s">
        <v>7</v>
      </c>
      <c r="B9" s="49">
        <v>30966.6</v>
      </c>
      <c r="C9" s="49">
        <v>36675.3</v>
      </c>
      <c r="D9" s="49">
        <v>36675.3</v>
      </c>
      <c r="E9" s="11">
        <f t="shared" si="0"/>
        <v>1.1843502354149311</v>
      </c>
      <c r="F9" s="13">
        <f t="shared" si="1"/>
        <v>1</v>
      </c>
      <c r="G9" s="57">
        <v>28108</v>
      </c>
      <c r="H9" s="23">
        <f t="shared" si="2"/>
        <v>1.3047993453820976</v>
      </c>
      <c r="I9" s="40" t="s">
        <v>80</v>
      </c>
    </row>
    <row r="10" spans="1:9" ht="32.25" customHeight="1">
      <c r="A10" s="37" t="s">
        <v>8</v>
      </c>
      <c r="B10" s="49">
        <v>17.1</v>
      </c>
      <c r="C10" s="49">
        <v>17.1</v>
      </c>
      <c r="D10" s="49">
        <v>9</v>
      </c>
      <c r="E10" s="11">
        <f t="shared" si="0"/>
        <v>0.5263157894736842</v>
      </c>
      <c r="F10" s="13">
        <f t="shared" si="1"/>
        <v>0.5263157894736842</v>
      </c>
      <c r="G10" s="57">
        <v>0</v>
      </c>
      <c r="H10" s="23" t="e">
        <f t="shared" si="2"/>
        <v>#DIV/0!</v>
      </c>
      <c r="I10" s="40" t="s">
        <v>70</v>
      </c>
    </row>
    <row r="11" spans="1:9" ht="49.5" customHeight="1">
      <c r="A11" s="37" t="s">
        <v>9</v>
      </c>
      <c r="B11" s="49">
        <v>7372.7</v>
      </c>
      <c r="C11" s="49">
        <v>7813.6</v>
      </c>
      <c r="D11" s="49">
        <v>7813.6</v>
      </c>
      <c r="E11" s="11">
        <f t="shared" si="0"/>
        <v>1.0598017008694238</v>
      </c>
      <c r="F11" s="13">
        <f t="shared" si="1"/>
        <v>1</v>
      </c>
      <c r="G11" s="57">
        <v>6999.3</v>
      </c>
      <c r="H11" s="23">
        <f t="shared" si="2"/>
        <v>1.1163402054491163</v>
      </c>
      <c r="I11" s="41"/>
    </row>
    <row r="12" spans="1:9" ht="41.25" customHeight="1">
      <c r="A12" s="37" t="s">
        <v>10</v>
      </c>
      <c r="B12" s="49">
        <v>0</v>
      </c>
      <c r="C12" s="49">
        <v>3275.8</v>
      </c>
      <c r="D12" s="49">
        <v>3275.8</v>
      </c>
      <c r="E12" s="11" t="e">
        <f t="shared" si="0"/>
        <v>#DIV/0!</v>
      </c>
      <c r="F12" s="13">
        <f t="shared" si="1"/>
        <v>1</v>
      </c>
      <c r="G12" s="57">
        <v>0</v>
      </c>
      <c r="H12" s="23" t="e">
        <f t="shared" si="2"/>
        <v>#DIV/0!</v>
      </c>
      <c r="I12" s="40" t="s">
        <v>68</v>
      </c>
    </row>
    <row r="13" spans="1:9" ht="36.75" customHeight="1">
      <c r="A13" s="37" t="s">
        <v>11</v>
      </c>
      <c r="B13" s="49">
        <v>200</v>
      </c>
      <c r="C13" s="49">
        <v>0</v>
      </c>
      <c r="D13" s="49">
        <v>0</v>
      </c>
      <c r="E13" s="11">
        <f t="shared" si="0"/>
        <v>0</v>
      </c>
      <c r="F13" s="13">
        <v>0</v>
      </c>
      <c r="G13" s="57">
        <v>0</v>
      </c>
      <c r="H13" s="23" t="e">
        <f t="shared" si="2"/>
        <v>#DIV/0!</v>
      </c>
      <c r="I13" s="40" t="s">
        <v>69</v>
      </c>
    </row>
    <row r="14" spans="1:9" ht="27.75" customHeight="1">
      <c r="A14" s="37" t="s">
        <v>12</v>
      </c>
      <c r="B14" s="49">
        <v>26399.6</v>
      </c>
      <c r="C14" s="49">
        <v>27435.3</v>
      </c>
      <c r="D14" s="49">
        <v>27435.3</v>
      </c>
      <c r="E14" s="11">
        <f t="shared" si="0"/>
        <v>1.0392316550250762</v>
      </c>
      <c r="F14" s="13">
        <f aca="true" t="shared" si="3" ref="F14:F20">D14/C14</f>
        <v>1</v>
      </c>
      <c r="G14" s="57">
        <v>24617.5</v>
      </c>
      <c r="H14" s="23">
        <f t="shared" si="2"/>
        <v>1.1144632883111607</v>
      </c>
      <c r="I14" s="40"/>
    </row>
    <row r="15" spans="1:9" ht="12.75" customHeight="1" hidden="1">
      <c r="A15" s="37" t="s">
        <v>13</v>
      </c>
      <c r="B15" s="50"/>
      <c r="C15" s="49"/>
      <c r="D15" s="49"/>
      <c r="E15" s="11" t="e">
        <f t="shared" si="0"/>
        <v>#DIV/0!</v>
      </c>
      <c r="F15" s="13" t="e">
        <f t="shared" si="3"/>
        <v>#DIV/0!</v>
      </c>
      <c r="G15" s="57"/>
      <c r="H15" s="23" t="e">
        <f>D15/G15</f>
        <v>#DIV/0!</v>
      </c>
      <c r="I15" s="42"/>
    </row>
    <row r="16" spans="1:9" ht="22.5" hidden="1">
      <c r="A16" s="37" t="s">
        <v>14</v>
      </c>
      <c r="B16" s="50"/>
      <c r="C16" s="49"/>
      <c r="D16" s="49"/>
      <c r="E16" s="11" t="e">
        <f t="shared" si="0"/>
        <v>#DIV/0!</v>
      </c>
      <c r="F16" s="13" t="e">
        <f t="shared" si="3"/>
        <v>#DIV/0!</v>
      </c>
      <c r="G16" s="57"/>
      <c r="H16" s="23" t="e">
        <f>D16/G16</f>
        <v>#DIV/0!</v>
      </c>
      <c r="I16" s="42"/>
    </row>
    <row r="17" spans="1:9" s="12" customFormat="1" ht="33.75" customHeight="1">
      <c r="A17" s="36" t="s">
        <v>15</v>
      </c>
      <c r="B17" s="48">
        <f>SUM(B18:B19)</f>
        <v>1933.6</v>
      </c>
      <c r="C17" s="48">
        <f>SUM(C18:C19)</f>
        <v>3461</v>
      </c>
      <c r="D17" s="48">
        <f>SUM(D18:D19)</f>
        <v>3461</v>
      </c>
      <c r="E17" s="11">
        <f t="shared" si="0"/>
        <v>1.7899255275134465</v>
      </c>
      <c r="F17" s="13">
        <f t="shared" si="3"/>
        <v>1</v>
      </c>
      <c r="G17" s="56">
        <f>SUM(G18:G19)</f>
        <v>2195.3</v>
      </c>
      <c r="H17" s="22">
        <f>D17/G17</f>
        <v>1.5765499020634992</v>
      </c>
      <c r="I17" s="43"/>
    </row>
    <row r="18" spans="1:9" ht="107.25" customHeight="1">
      <c r="A18" s="37" t="s">
        <v>16</v>
      </c>
      <c r="B18" s="49">
        <v>1933.6</v>
      </c>
      <c r="C18" s="49">
        <v>2653.4</v>
      </c>
      <c r="D18" s="49">
        <v>2653.4</v>
      </c>
      <c r="E18" s="11">
        <f t="shared" si="0"/>
        <v>1.372258998758792</v>
      </c>
      <c r="F18" s="13">
        <f t="shared" si="3"/>
        <v>1</v>
      </c>
      <c r="G18" s="57">
        <v>2195.3</v>
      </c>
      <c r="H18" s="23">
        <f>D18/G18</f>
        <v>1.2086730742950849</v>
      </c>
      <c r="I18" s="40" t="s">
        <v>81</v>
      </c>
    </row>
    <row r="19" spans="1:9" ht="54.75" customHeight="1">
      <c r="A19" s="38" t="s">
        <v>17</v>
      </c>
      <c r="B19" s="49">
        <v>0</v>
      </c>
      <c r="C19" s="49">
        <v>807.6</v>
      </c>
      <c r="D19" s="49">
        <v>807.6</v>
      </c>
      <c r="E19" s="11" t="e">
        <f t="shared" si="0"/>
        <v>#DIV/0!</v>
      </c>
      <c r="F19" s="13">
        <f t="shared" si="3"/>
        <v>1</v>
      </c>
      <c r="G19" s="57">
        <v>0</v>
      </c>
      <c r="H19" s="23" t="e">
        <f>D19/G19</f>
        <v>#DIV/0!</v>
      </c>
      <c r="I19" s="40" t="s">
        <v>72</v>
      </c>
    </row>
    <row r="20" spans="1:9" s="12" customFormat="1" ht="22.5" customHeight="1">
      <c r="A20" s="36" t="s">
        <v>18</v>
      </c>
      <c r="B20" s="48">
        <f>SUM(B26:B30)</f>
        <v>26440.6</v>
      </c>
      <c r="C20" s="48">
        <f>SUM(C26:C30)</f>
        <v>31791.100000000002</v>
      </c>
      <c r="D20" s="48">
        <f>SUM(D26:D30)</f>
        <v>31791.100000000002</v>
      </c>
      <c r="E20" s="11">
        <f t="shared" si="0"/>
        <v>1.2023592505465082</v>
      </c>
      <c r="F20" s="11">
        <f t="shared" si="3"/>
        <v>1</v>
      </c>
      <c r="G20" s="56">
        <f>SUM(G26:G30)</f>
        <v>25397.600000000002</v>
      </c>
      <c r="H20" s="22">
        <f aca="true" t="shared" si="4" ref="H20:H25">D20/G20</f>
        <v>1.2517363845402716</v>
      </c>
      <c r="I20" s="43"/>
    </row>
    <row r="21" spans="1:9" ht="12.75" hidden="1">
      <c r="A21" s="37" t="s">
        <v>19</v>
      </c>
      <c r="B21" s="50"/>
      <c r="C21" s="49"/>
      <c r="D21" s="49"/>
      <c r="E21" s="11"/>
      <c r="F21" s="13"/>
      <c r="G21" s="57"/>
      <c r="H21" s="23" t="e">
        <f t="shared" si="4"/>
        <v>#DIV/0!</v>
      </c>
      <c r="I21" s="42"/>
    </row>
    <row r="22" spans="1:9" ht="12.75" hidden="1">
      <c r="A22" s="37" t="s">
        <v>20</v>
      </c>
      <c r="B22" s="50"/>
      <c r="C22" s="49"/>
      <c r="D22" s="49"/>
      <c r="E22" s="11" t="e">
        <f aca="true" t="shared" si="5" ref="E22:E35">D22/B22</f>
        <v>#DIV/0!</v>
      </c>
      <c r="F22" s="13" t="e">
        <f aca="true" t="shared" si="6" ref="F22:F49">D22/C22</f>
        <v>#DIV/0!</v>
      </c>
      <c r="G22" s="57"/>
      <c r="H22" s="23" t="e">
        <f t="shared" si="4"/>
        <v>#DIV/0!</v>
      </c>
      <c r="I22" s="42"/>
    </row>
    <row r="23" spans="1:9" ht="22.5" hidden="1">
      <c r="A23" s="37" t="s">
        <v>21</v>
      </c>
      <c r="B23" s="50"/>
      <c r="C23" s="49"/>
      <c r="D23" s="49"/>
      <c r="E23" s="11" t="e">
        <f t="shared" si="5"/>
        <v>#DIV/0!</v>
      </c>
      <c r="F23" s="13" t="e">
        <f t="shared" si="6"/>
        <v>#DIV/0!</v>
      </c>
      <c r="G23" s="57"/>
      <c r="H23" s="23" t="e">
        <f t="shared" si="4"/>
        <v>#DIV/0!</v>
      </c>
      <c r="I23" s="42"/>
    </row>
    <row r="24" spans="1:9" ht="12.75" hidden="1">
      <c r="A24" s="37" t="s">
        <v>22</v>
      </c>
      <c r="B24" s="50"/>
      <c r="C24" s="49"/>
      <c r="D24" s="49"/>
      <c r="E24" s="11" t="e">
        <f t="shared" si="5"/>
        <v>#DIV/0!</v>
      </c>
      <c r="F24" s="13" t="e">
        <f t="shared" si="6"/>
        <v>#DIV/0!</v>
      </c>
      <c r="G24" s="57"/>
      <c r="H24" s="23" t="e">
        <f t="shared" si="4"/>
        <v>#DIV/0!</v>
      </c>
      <c r="I24" s="42"/>
    </row>
    <row r="25" spans="1:9" ht="12.75" hidden="1">
      <c r="A25" s="37" t="s">
        <v>23</v>
      </c>
      <c r="B25" s="50"/>
      <c r="C25" s="49"/>
      <c r="D25" s="49"/>
      <c r="E25" s="11" t="e">
        <f t="shared" si="5"/>
        <v>#DIV/0!</v>
      </c>
      <c r="F25" s="13" t="e">
        <f t="shared" si="6"/>
        <v>#DIV/0!</v>
      </c>
      <c r="G25" s="57"/>
      <c r="H25" s="23" t="e">
        <f t="shared" si="4"/>
        <v>#DIV/0!</v>
      </c>
      <c r="I25" s="42"/>
    </row>
    <row r="26" spans="1:9" ht="57.75" customHeight="1">
      <c r="A26" s="37" t="s">
        <v>22</v>
      </c>
      <c r="B26" s="49">
        <v>2067.7</v>
      </c>
      <c r="C26" s="49">
        <v>2495.1</v>
      </c>
      <c r="D26" s="49">
        <v>2495.1</v>
      </c>
      <c r="E26" s="11">
        <f t="shared" si="5"/>
        <v>1.2067031000628718</v>
      </c>
      <c r="F26" s="13">
        <f t="shared" si="6"/>
        <v>1</v>
      </c>
      <c r="G26" s="57">
        <v>1942.7</v>
      </c>
      <c r="H26" s="23">
        <f>D26/G26</f>
        <v>1.2843465280280022</v>
      </c>
      <c r="I26" s="40" t="s">
        <v>79</v>
      </c>
    </row>
    <row r="27" spans="1:9" ht="33" customHeight="1">
      <c r="A27" s="37" t="s">
        <v>57</v>
      </c>
      <c r="B27" s="49">
        <v>2073.1</v>
      </c>
      <c r="C27" s="49">
        <v>2195.1</v>
      </c>
      <c r="D27" s="49">
        <v>2195.1</v>
      </c>
      <c r="E27" s="11">
        <f t="shared" si="5"/>
        <v>1.058849066615214</v>
      </c>
      <c r="F27" s="13">
        <f t="shared" si="6"/>
        <v>1</v>
      </c>
      <c r="G27" s="57">
        <v>719.2</v>
      </c>
      <c r="H27" s="23">
        <f>D27/G27</f>
        <v>3.0521412680756392</v>
      </c>
      <c r="I27" s="40"/>
    </row>
    <row r="28" spans="1:9" ht="30" customHeight="1">
      <c r="A28" s="37" t="s">
        <v>24</v>
      </c>
      <c r="B28" s="49">
        <v>17266.1</v>
      </c>
      <c r="C28" s="49">
        <v>25458</v>
      </c>
      <c r="D28" s="49">
        <v>25458</v>
      </c>
      <c r="E28" s="11">
        <f t="shared" si="5"/>
        <v>1.4744499336850825</v>
      </c>
      <c r="F28" s="13">
        <f t="shared" si="6"/>
        <v>1</v>
      </c>
      <c r="G28" s="57">
        <v>19534.5</v>
      </c>
      <c r="H28" s="23">
        <f>D28/G28</f>
        <v>1.3032327420717194</v>
      </c>
      <c r="I28" s="40" t="s">
        <v>78</v>
      </c>
    </row>
    <row r="29" spans="1:9" ht="12.75" hidden="1">
      <c r="A29" s="37" t="s">
        <v>25</v>
      </c>
      <c r="B29" s="49"/>
      <c r="C29" s="49"/>
      <c r="D29" s="49"/>
      <c r="E29" s="11" t="e">
        <f t="shared" si="5"/>
        <v>#DIV/0!</v>
      </c>
      <c r="F29" s="13" t="e">
        <f t="shared" si="6"/>
        <v>#DIV/0!</v>
      </c>
      <c r="G29" s="57"/>
      <c r="H29" s="23"/>
      <c r="I29" s="42"/>
    </row>
    <row r="30" spans="1:9" ht="96" customHeight="1">
      <c r="A30" s="37" t="s">
        <v>26</v>
      </c>
      <c r="B30" s="49">
        <v>5033.7</v>
      </c>
      <c r="C30" s="49">
        <v>1642.9</v>
      </c>
      <c r="D30" s="49">
        <v>1642.9</v>
      </c>
      <c r="E30" s="11">
        <f t="shared" si="5"/>
        <v>0.32638019746905855</v>
      </c>
      <c r="F30" s="13">
        <f t="shared" si="6"/>
        <v>1</v>
      </c>
      <c r="G30" s="57">
        <v>3201.2</v>
      </c>
      <c r="H30" s="23">
        <f aca="true" t="shared" si="7" ref="H30:H37">D30/G30</f>
        <v>0.51321379482694</v>
      </c>
      <c r="I30" s="40" t="s">
        <v>82</v>
      </c>
    </row>
    <row r="31" spans="1:9" s="12" customFormat="1" ht="26.25" customHeight="1">
      <c r="A31" s="36" t="s">
        <v>27</v>
      </c>
      <c r="B31" s="48">
        <f>SUM(B32:B35)</f>
        <v>64053.4</v>
      </c>
      <c r="C31" s="48">
        <f>SUM(C32:C35)</f>
        <v>97512.2</v>
      </c>
      <c r="D31" s="48">
        <f>SUM(D32:D35)</f>
        <v>89064.8</v>
      </c>
      <c r="E31" s="18">
        <f t="shared" si="5"/>
        <v>1.3904773204857197</v>
      </c>
      <c r="F31" s="11">
        <f t="shared" si="6"/>
        <v>0.9133708397513337</v>
      </c>
      <c r="G31" s="58">
        <f>SUM(G32:G35)</f>
        <v>22528.600000000002</v>
      </c>
      <c r="H31" s="22">
        <f t="shared" si="7"/>
        <v>3.9534103317560785</v>
      </c>
      <c r="I31" s="43"/>
    </row>
    <row r="32" spans="1:9" ht="54" customHeight="1">
      <c r="A32" s="37" t="s">
        <v>28</v>
      </c>
      <c r="B32" s="49">
        <v>3043.6</v>
      </c>
      <c r="C32" s="49">
        <v>24484.5</v>
      </c>
      <c r="D32" s="51">
        <v>16037.1</v>
      </c>
      <c r="E32" s="17">
        <f t="shared" si="5"/>
        <v>5.269122092259167</v>
      </c>
      <c r="F32" s="14">
        <f t="shared" si="6"/>
        <v>0.6549898915640507</v>
      </c>
      <c r="G32" s="59">
        <v>15768.4</v>
      </c>
      <c r="H32" s="23">
        <f t="shared" si="7"/>
        <v>1.0170404099337917</v>
      </c>
      <c r="I32" s="40" t="s">
        <v>75</v>
      </c>
    </row>
    <row r="33" spans="1:9" ht="95.25" customHeight="1">
      <c r="A33" s="37" t="s">
        <v>29</v>
      </c>
      <c r="B33" s="49">
        <v>55899</v>
      </c>
      <c r="C33" s="49">
        <v>67912.5</v>
      </c>
      <c r="D33" s="51">
        <v>67912.5</v>
      </c>
      <c r="E33" s="17">
        <f t="shared" si="5"/>
        <v>1.214914399184243</v>
      </c>
      <c r="F33" s="14">
        <f t="shared" si="6"/>
        <v>1</v>
      </c>
      <c r="G33" s="59">
        <v>4336.3</v>
      </c>
      <c r="H33" s="23">
        <f t="shared" si="7"/>
        <v>15.661393353780872</v>
      </c>
      <c r="I33" s="40" t="s">
        <v>76</v>
      </c>
    </row>
    <row r="34" spans="1:9" ht="18.75" customHeight="1">
      <c r="A34" s="37" t="s">
        <v>30</v>
      </c>
      <c r="B34" s="49">
        <v>1616</v>
      </c>
      <c r="C34" s="49">
        <v>1633.9</v>
      </c>
      <c r="D34" s="51">
        <v>1633.9</v>
      </c>
      <c r="E34" s="17">
        <f t="shared" si="5"/>
        <v>1.0110767326732675</v>
      </c>
      <c r="F34" s="14">
        <f t="shared" si="6"/>
        <v>1</v>
      </c>
      <c r="G34" s="59">
        <v>1265.5</v>
      </c>
      <c r="H34" s="23">
        <f t="shared" si="7"/>
        <v>1.291110233109443</v>
      </c>
      <c r="I34" s="47"/>
    </row>
    <row r="35" spans="1:9" ht="22.5">
      <c r="A35" s="37" t="s">
        <v>31</v>
      </c>
      <c r="B35" s="49">
        <v>3494.8</v>
      </c>
      <c r="C35" s="49">
        <v>3481.3</v>
      </c>
      <c r="D35" s="51">
        <v>3481.3</v>
      </c>
      <c r="E35" s="17">
        <f t="shared" si="5"/>
        <v>0.9961371180038915</v>
      </c>
      <c r="F35" s="14">
        <f t="shared" si="6"/>
        <v>1</v>
      </c>
      <c r="G35" s="59">
        <v>1158.4</v>
      </c>
      <c r="H35" s="23">
        <f t="shared" si="7"/>
        <v>3.0052658839779003</v>
      </c>
      <c r="I35" s="42"/>
    </row>
    <row r="36" spans="1:9" s="12" customFormat="1" ht="25.5" customHeight="1">
      <c r="A36" s="36" t="s">
        <v>32</v>
      </c>
      <c r="B36" s="48">
        <f>SUM(B37:B38)</f>
        <v>9862.8</v>
      </c>
      <c r="C36" s="48">
        <f>SUM(C37:C38)</f>
        <v>11220</v>
      </c>
      <c r="D36" s="48">
        <f>SUM(D37:D38)</f>
        <v>2053.3</v>
      </c>
      <c r="E36" s="11">
        <f aca="true" t="shared" si="8" ref="E36:E51">D36/B36</f>
        <v>0.20818631625907455</v>
      </c>
      <c r="F36" s="13">
        <f t="shared" si="6"/>
        <v>0.1830035650623886</v>
      </c>
      <c r="G36" s="56">
        <f>SUM(G38)+G37</f>
        <v>3558.2</v>
      </c>
      <c r="H36" s="22">
        <f t="shared" si="7"/>
        <v>0.5770614355573044</v>
      </c>
      <c r="I36" s="43"/>
    </row>
    <row r="37" spans="1:9" ht="49.5" customHeight="1">
      <c r="A37" s="37" t="s">
        <v>58</v>
      </c>
      <c r="B37" s="49">
        <v>9387.8</v>
      </c>
      <c r="C37" s="49">
        <v>10763.5</v>
      </c>
      <c r="D37" s="49">
        <v>1596.8</v>
      </c>
      <c r="E37" s="11">
        <f t="shared" si="8"/>
        <v>0.17009309955474128</v>
      </c>
      <c r="F37" s="13">
        <f t="shared" si="6"/>
        <v>0.14835323082640406</v>
      </c>
      <c r="G37" s="57">
        <v>911.6</v>
      </c>
      <c r="H37" s="22">
        <f t="shared" si="7"/>
        <v>1.7516454585344448</v>
      </c>
      <c r="I37" s="40" t="s">
        <v>84</v>
      </c>
    </row>
    <row r="38" spans="1:9" ht="29.25" customHeight="1">
      <c r="A38" s="37" t="s">
        <v>33</v>
      </c>
      <c r="B38" s="49">
        <v>475</v>
      </c>
      <c r="C38" s="49">
        <v>456.5</v>
      </c>
      <c r="D38" s="49">
        <v>456.5</v>
      </c>
      <c r="E38" s="11">
        <f t="shared" si="8"/>
        <v>0.9610526315789474</v>
      </c>
      <c r="F38" s="13">
        <f t="shared" si="6"/>
        <v>1</v>
      </c>
      <c r="G38" s="57">
        <v>2646.6</v>
      </c>
      <c r="H38" s="23">
        <f aca="true" t="shared" si="9" ref="H38:H50">D38/G38</f>
        <v>0.17248545303408147</v>
      </c>
      <c r="I38" s="40"/>
    </row>
    <row r="39" spans="1:9" s="12" customFormat="1" ht="12.75">
      <c r="A39" s="36" t="s">
        <v>34</v>
      </c>
      <c r="B39" s="48">
        <f>SUM(B40:B45)</f>
        <v>370845.30000000005</v>
      </c>
      <c r="C39" s="48">
        <f>SUM(C40:C45)</f>
        <v>395532.50000000006</v>
      </c>
      <c r="D39" s="48">
        <f>SUM(D40:D45)</f>
        <v>395392.2</v>
      </c>
      <c r="E39" s="11">
        <f t="shared" si="8"/>
        <v>1.0661917516549353</v>
      </c>
      <c r="F39" s="13">
        <f t="shared" si="6"/>
        <v>0.9996452883138552</v>
      </c>
      <c r="G39" s="56">
        <f>SUM(G40:G45)</f>
        <v>347431.10000000003</v>
      </c>
      <c r="H39" s="22">
        <f t="shared" si="9"/>
        <v>1.1380449245908038</v>
      </c>
      <c r="I39" s="43"/>
    </row>
    <row r="40" spans="1:9" ht="22.5" customHeight="1">
      <c r="A40" s="37" t="s">
        <v>35</v>
      </c>
      <c r="B40" s="49">
        <v>97523.6</v>
      </c>
      <c r="C40" s="49">
        <v>102108.8</v>
      </c>
      <c r="D40" s="49">
        <v>102108.8</v>
      </c>
      <c r="E40" s="11">
        <f t="shared" si="8"/>
        <v>1.0470163119491076</v>
      </c>
      <c r="F40" s="13">
        <f t="shared" si="6"/>
        <v>1</v>
      </c>
      <c r="G40" s="57">
        <v>95108.3</v>
      </c>
      <c r="H40" s="23">
        <f t="shared" si="9"/>
        <v>1.0736055633420007</v>
      </c>
      <c r="I40" s="40"/>
    </row>
    <row r="41" spans="1:9" ht="15.75" customHeight="1">
      <c r="A41" s="37" t="s">
        <v>36</v>
      </c>
      <c r="B41" s="49">
        <v>219560.7</v>
      </c>
      <c r="C41" s="49">
        <v>230291.1</v>
      </c>
      <c r="D41" s="49">
        <v>230150.8</v>
      </c>
      <c r="E41" s="11">
        <f t="shared" si="8"/>
        <v>1.0482331309747144</v>
      </c>
      <c r="F41" s="13">
        <f t="shared" si="6"/>
        <v>0.9993907710719172</v>
      </c>
      <c r="G41" s="57">
        <v>197951.4</v>
      </c>
      <c r="H41" s="23">
        <f t="shared" si="9"/>
        <v>1.1626631587349219</v>
      </c>
      <c r="I41" s="40"/>
    </row>
    <row r="42" spans="1:9" ht="78.75">
      <c r="A42" s="37" t="s">
        <v>37</v>
      </c>
      <c r="B42" s="49">
        <v>25900.8</v>
      </c>
      <c r="C42" s="49">
        <v>32701.9</v>
      </c>
      <c r="D42" s="49">
        <v>32701.9</v>
      </c>
      <c r="E42" s="11">
        <f t="shared" si="8"/>
        <v>1.262582622930566</v>
      </c>
      <c r="F42" s="13">
        <f t="shared" si="6"/>
        <v>1</v>
      </c>
      <c r="G42" s="57">
        <v>29458.1</v>
      </c>
      <c r="H42" s="23">
        <f t="shared" si="9"/>
        <v>1.1101157236889005</v>
      </c>
      <c r="I42" s="40" t="s">
        <v>83</v>
      </c>
    </row>
    <row r="43" spans="1:9" ht="33.75" hidden="1">
      <c r="A43" s="37" t="s">
        <v>38</v>
      </c>
      <c r="B43" s="49"/>
      <c r="C43" s="49"/>
      <c r="D43" s="49"/>
      <c r="E43" s="11" t="e">
        <f t="shared" si="8"/>
        <v>#DIV/0!</v>
      </c>
      <c r="F43" s="13" t="e">
        <f t="shared" si="6"/>
        <v>#DIV/0!</v>
      </c>
      <c r="G43" s="57"/>
      <c r="H43" s="23" t="e">
        <f t="shared" si="9"/>
        <v>#DIV/0!</v>
      </c>
      <c r="I43" s="42"/>
    </row>
    <row r="44" spans="1:9" ht="22.5" customHeight="1">
      <c r="A44" s="37" t="s">
        <v>39</v>
      </c>
      <c r="B44" s="49">
        <v>961</v>
      </c>
      <c r="C44" s="49">
        <v>943.2</v>
      </c>
      <c r="D44" s="49">
        <v>943.2</v>
      </c>
      <c r="E44" s="11">
        <f t="shared" si="8"/>
        <v>0.981477627471384</v>
      </c>
      <c r="F44" s="13">
        <f t="shared" si="6"/>
        <v>1</v>
      </c>
      <c r="G44" s="57">
        <v>344.4</v>
      </c>
      <c r="H44" s="23">
        <f t="shared" si="9"/>
        <v>2.7386759581881535</v>
      </c>
      <c r="I44" s="42"/>
    </row>
    <row r="45" spans="1:9" ht="31.5" customHeight="1">
      <c r="A45" s="37" t="s">
        <v>40</v>
      </c>
      <c r="B45" s="49">
        <v>26899.2</v>
      </c>
      <c r="C45" s="49">
        <v>29487.5</v>
      </c>
      <c r="D45" s="49">
        <v>29487.5</v>
      </c>
      <c r="E45" s="18">
        <f t="shared" si="8"/>
        <v>1.0962221924815607</v>
      </c>
      <c r="F45" s="13">
        <f t="shared" si="6"/>
        <v>1</v>
      </c>
      <c r="G45" s="57">
        <v>24568.9</v>
      </c>
      <c r="H45" s="23">
        <f t="shared" si="9"/>
        <v>1.2001961829792949</v>
      </c>
      <c r="I45" s="42"/>
    </row>
    <row r="46" spans="1:9" s="12" customFormat="1" ht="18" customHeight="1">
      <c r="A46" s="36" t="s">
        <v>41</v>
      </c>
      <c r="B46" s="48">
        <f>SUM(B47:B48)</f>
        <v>42400.600000000006</v>
      </c>
      <c r="C46" s="48">
        <f>SUM(C47:C48)</f>
        <v>46877.299999999996</v>
      </c>
      <c r="D46" s="52">
        <f>SUM(D47:D48)</f>
        <v>46877.299999999996</v>
      </c>
      <c r="E46" s="17">
        <f t="shared" si="8"/>
        <v>1.105581053098305</v>
      </c>
      <c r="F46" s="14">
        <f t="shared" si="6"/>
        <v>1</v>
      </c>
      <c r="G46" s="60">
        <f>SUM(G47:G48)</f>
        <v>43268.700000000004</v>
      </c>
      <c r="H46" s="22">
        <f t="shared" si="9"/>
        <v>1.0833997785928393</v>
      </c>
      <c r="I46" s="43"/>
    </row>
    <row r="47" spans="1:9" ht="62.25" customHeight="1">
      <c r="A47" s="37" t="s">
        <v>42</v>
      </c>
      <c r="B47" s="49">
        <v>34796.3</v>
      </c>
      <c r="C47" s="49">
        <v>39005.7</v>
      </c>
      <c r="D47" s="51">
        <v>39005.7</v>
      </c>
      <c r="E47" s="17">
        <f t="shared" si="8"/>
        <v>1.1209726321476707</v>
      </c>
      <c r="F47" s="14">
        <f t="shared" si="6"/>
        <v>1</v>
      </c>
      <c r="G47" s="59">
        <v>36398.9</v>
      </c>
      <c r="H47" s="23">
        <f t="shared" si="9"/>
        <v>1.0716175488819717</v>
      </c>
      <c r="I47" s="40" t="s">
        <v>73</v>
      </c>
    </row>
    <row r="48" spans="1:9" ht="26.25" customHeight="1">
      <c r="A48" s="37" t="s">
        <v>43</v>
      </c>
      <c r="B48" s="49">
        <v>7604.3</v>
      </c>
      <c r="C48" s="49">
        <v>7871.6</v>
      </c>
      <c r="D48" s="51">
        <v>7871.6</v>
      </c>
      <c r="E48" s="17">
        <f t="shared" si="8"/>
        <v>1.0351511644727325</v>
      </c>
      <c r="F48" s="14">
        <f t="shared" si="6"/>
        <v>1</v>
      </c>
      <c r="G48" s="59">
        <v>6869.8</v>
      </c>
      <c r="H48" s="23">
        <f t="shared" si="9"/>
        <v>1.1458266616204256</v>
      </c>
      <c r="I48" s="44"/>
    </row>
    <row r="49" spans="1:9" s="12" customFormat="1" ht="15.75" customHeight="1">
      <c r="A49" s="36" t="s">
        <v>44</v>
      </c>
      <c r="B49" s="48">
        <f>SUM(B50:B50)</f>
        <v>231.6</v>
      </c>
      <c r="C49" s="48">
        <f>SUM(C50:C50)</f>
        <v>231.6</v>
      </c>
      <c r="D49" s="48">
        <f>SUM(D50:D50)</f>
        <v>231.6</v>
      </c>
      <c r="E49" s="19">
        <f t="shared" si="8"/>
        <v>1</v>
      </c>
      <c r="F49" s="13">
        <f t="shared" si="6"/>
        <v>1</v>
      </c>
      <c r="G49" s="56">
        <f>SUM(G50:G50)</f>
        <v>231.6</v>
      </c>
      <c r="H49" s="22">
        <f t="shared" si="9"/>
        <v>1</v>
      </c>
      <c r="I49" s="43"/>
    </row>
    <row r="50" spans="1:9" ht="31.5" customHeight="1">
      <c r="A50" s="37" t="s">
        <v>45</v>
      </c>
      <c r="B50" s="49">
        <v>231.6</v>
      </c>
      <c r="C50" s="49">
        <v>231.6</v>
      </c>
      <c r="D50" s="49">
        <v>231.6</v>
      </c>
      <c r="E50" s="11">
        <f t="shared" si="8"/>
        <v>1</v>
      </c>
      <c r="F50" s="13">
        <v>0</v>
      </c>
      <c r="G50" s="57">
        <v>231.6</v>
      </c>
      <c r="H50" s="23">
        <f t="shared" si="9"/>
        <v>1</v>
      </c>
      <c r="I50" s="40"/>
    </row>
    <row r="51" spans="1:9" s="12" customFormat="1" ht="12.75">
      <c r="A51" s="36" t="s">
        <v>46</v>
      </c>
      <c r="B51" s="48">
        <f>SUM(B52:B56)</f>
        <v>28544.000000000004</v>
      </c>
      <c r="C51" s="48">
        <f>SUM(C52:C56)</f>
        <v>29035.4</v>
      </c>
      <c r="D51" s="48">
        <f>SUM(D52:D56)</f>
        <v>28924.9</v>
      </c>
      <c r="E51" s="11">
        <f t="shared" si="8"/>
        <v>1.0133443105381166</v>
      </c>
      <c r="F51" s="13">
        <f>D51/C51</f>
        <v>0.9961943007501188</v>
      </c>
      <c r="G51" s="56">
        <f>SUM(G52:G56)</f>
        <v>24408.100000000002</v>
      </c>
      <c r="H51" s="22">
        <f aca="true" t="shared" si="10" ref="H51:H61">D51/G51</f>
        <v>1.185053322462625</v>
      </c>
      <c r="I51" s="43"/>
    </row>
    <row r="52" spans="1:9" ht="23.25" customHeight="1">
      <c r="A52" s="37" t="s">
        <v>47</v>
      </c>
      <c r="B52" s="49">
        <v>1872</v>
      </c>
      <c r="C52" s="49">
        <v>1389.3</v>
      </c>
      <c r="D52" s="49">
        <v>1389.3</v>
      </c>
      <c r="E52" s="17">
        <f aca="true" t="shared" si="11" ref="E52:E61">D52/B52</f>
        <v>0.7421474358974359</v>
      </c>
      <c r="F52" s="14">
        <f aca="true" t="shared" si="12" ref="F52:F61">D52/C52</f>
        <v>1</v>
      </c>
      <c r="G52" s="57">
        <v>1474.9</v>
      </c>
      <c r="H52" s="23">
        <f t="shared" si="10"/>
        <v>0.9419621669265712</v>
      </c>
      <c r="I52" s="40" t="s">
        <v>71</v>
      </c>
    </row>
    <row r="53" spans="1:9" ht="14.25" customHeight="1" hidden="1">
      <c r="A53" s="37" t="s">
        <v>48</v>
      </c>
      <c r="B53" s="49"/>
      <c r="C53" s="49"/>
      <c r="D53" s="49"/>
      <c r="E53" s="18"/>
      <c r="F53" s="13"/>
      <c r="G53" s="57"/>
      <c r="H53" s="23" t="e">
        <f t="shared" si="10"/>
        <v>#DIV/0!</v>
      </c>
      <c r="I53" s="42"/>
    </row>
    <row r="54" spans="1:9" ht="25.5" customHeight="1">
      <c r="A54" s="37" t="s">
        <v>49</v>
      </c>
      <c r="B54" s="49">
        <v>23228.4</v>
      </c>
      <c r="C54" s="49">
        <v>23752.4</v>
      </c>
      <c r="D54" s="51">
        <v>23752.3</v>
      </c>
      <c r="E54" s="17">
        <f t="shared" si="11"/>
        <v>1.0225542869935078</v>
      </c>
      <c r="F54" s="14">
        <f t="shared" si="12"/>
        <v>0.9999957898991259</v>
      </c>
      <c r="G54" s="59">
        <v>19522.8</v>
      </c>
      <c r="H54" s="23">
        <f t="shared" si="10"/>
        <v>1.2166441289159342</v>
      </c>
      <c r="I54" s="40"/>
    </row>
    <row r="55" spans="1:9" ht="62.25" customHeight="1">
      <c r="A55" s="37" t="s">
        <v>50</v>
      </c>
      <c r="B55" s="49">
        <v>2965.2</v>
      </c>
      <c r="C55" s="49">
        <v>3415.3</v>
      </c>
      <c r="D55" s="51">
        <v>3304.9</v>
      </c>
      <c r="E55" s="17">
        <f t="shared" si="11"/>
        <v>1.1145622554970998</v>
      </c>
      <c r="F55" s="14">
        <f t="shared" si="12"/>
        <v>0.96767487482798</v>
      </c>
      <c r="G55" s="59">
        <v>2965.2</v>
      </c>
      <c r="H55" s="23">
        <f t="shared" si="10"/>
        <v>1.1145622554970998</v>
      </c>
      <c r="I55" s="40" t="s">
        <v>77</v>
      </c>
    </row>
    <row r="56" spans="1:9" ht="30" customHeight="1">
      <c r="A56" s="37" t="s">
        <v>51</v>
      </c>
      <c r="B56" s="49">
        <v>478.4</v>
      </c>
      <c r="C56" s="49">
        <v>478.4</v>
      </c>
      <c r="D56" s="51">
        <v>478.4</v>
      </c>
      <c r="E56" s="17">
        <f t="shared" si="11"/>
        <v>1</v>
      </c>
      <c r="F56" s="14">
        <f t="shared" si="12"/>
        <v>1</v>
      </c>
      <c r="G56" s="59">
        <v>445.2</v>
      </c>
      <c r="H56" s="23">
        <f t="shared" si="10"/>
        <v>1.0745732255166218</v>
      </c>
      <c r="I56" s="40"/>
    </row>
    <row r="57" spans="1:9" s="12" customFormat="1" ht="12.75">
      <c r="A57" s="36" t="s">
        <v>52</v>
      </c>
      <c r="B57" s="48">
        <f>SUM(B58:B58)</f>
        <v>12987.7</v>
      </c>
      <c r="C57" s="48">
        <f>SUM(C58:C58)</f>
        <v>13296.1</v>
      </c>
      <c r="D57" s="48">
        <f>SUM(D58:D58)</f>
        <v>13296.1</v>
      </c>
      <c r="E57" s="19">
        <f t="shared" si="11"/>
        <v>1.0237455438607297</v>
      </c>
      <c r="F57" s="13">
        <f t="shared" si="12"/>
        <v>1</v>
      </c>
      <c r="G57" s="56">
        <f>SUM(G58:G58)</f>
        <v>19994.5</v>
      </c>
      <c r="H57" s="22">
        <f t="shared" si="10"/>
        <v>0.6649878716647079</v>
      </c>
      <c r="I57" s="43"/>
    </row>
    <row r="58" spans="1:9" ht="21" customHeight="1">
      <c r="A58" s="37" t="s">
        <v>53</v>
      </c>
      <c r="B58" s="49">
        <v>12987.7</v>
      </c>
      <c r="C58" s="49">
        <v>13296.1</v>
      </c>
      <c r="D58" s="49">
        <v>13296.1</v>
      </c>
      <c r="E58" s="11">
        <f t="shared" si="11"/>
        <v>1.0237455438607297</v>
      </c>
      <c r="F58" s="13">
        <f t="shared" si="12"/>
        <v>1</v>
      </c>
      <c r="G58" s="57">
        <v>19994.5</v>
      </c>
      <c r="H58" s="23">
        <f t="shared" si="10"/>
        <v>0.6649878716647079</v>
      </c>
      <c r="I58" s="40"/>
    </row>
    <row r="59" spans="1:9" s="12" customFormat="1" ht="45">
      <c r="A59" s="36" t="s">
        <v>54</v>
      </c>
      <c r="B59" s="53">
        <f>SUM(B60:B61)</f>
        <v>61485.8</v>
      </c>
      <c r="C59" s="48">
        <f>SUM(C60:C61)</f>
        <v>79940.90000000001</v>
      </c>
      <c r="D59" s="48">
        <f>SUM(D60:D61)</f>
        <v>79940.90000000001</v>
      </c>
      <c r="E59" s="11">
        <f t="shared" si="11"/>
        <v>1.3001522302710546</v>
      </c>
      <c r="F59" s="13">
        <f t="shared" si="12"/>
        <v>1</v>
      </c>
      <c r="G59" s="56">
        <f>SUM(G60:G61)</f>
        <v>64046.5</v>
      </c>
      <c r="H59" s="24">
        <f t="shared" si="10"/>
        <v>1.2481696892101835</v>
      </c>
      <c r="I59" s="43"/>
    </row>
    <row r="60" spans="1:9" ht="51.75" customHeight="1">
      <c r="A60" s="37" t="s">
        <v>55</v>
      </c>
      <c r="B60" s="54">
        <v>10773.8</v>
      </c>
      <c r="C60" s="49">
        <v>10773.8</v>
      </c>
      <c r="D60" s="49">
        <v>10773.8</v>
      </c>
      <c r="E60" s="11">
        <f t="shared" si="11"/>
        <v>1</v>
      </c>
      <c r="F60" s="13">
        <f t="shared" si="12"/>
        <v>1</v>
      </c>
      <c r="G60" s="57">
        <v>14447</v>
      </c>
      <c r="H60" s="25">
        <f t="shared" si="10"/>
        <v>0.7457465217692254</v>
      </c>
      <c r="I60" s="42"/>
    </row>
    <row r="61" spans="1:9" ht="39.75" customHeight="1" thickBot="1">
      <c r="A61" s="39" t="s">
        <v>56</v>
      </c>
      <c r="B61" s="55">
        <v>50712</v>
      </c>
      <c r="C61" s="49">
        <v>69167.1</v>
      </c>
      <c r="D61" s="49">
        <v>69167.1</v>
      </c>
      <c r="E61" s="11">
        <f t="shared" si="11"/>
        <v>1.3639197823000475</v>
      </c>
      <c r="F61" s="13">
        <f t="shared" si="12"/>
        <v>1</v>
      </c>
      <c r="G61" s="57">
        <v>49599.5</v>
      </c>
      <c r="H61" s="25">
        <f t="shared" si="10"/>
        <v>1.394512041452031</v>
      </c>
      <c r="I61" s="40" t="s">
        <v>74</v>
      </c>
    </row>
    <row r="62" spans="1:8" ht="12.75">
      <c r="A62" s="15"/>
      <c r="B62" s="31"/>
      <c r="C62" s="28"/>
      <c r="D62" s="28"/>
      <c r="E62" s="16"/>
      <c r="F62" s="16"/>
      <c r="G62" s="4"/>
      <c r="H62" s="16"/>
    </row>
  </sheetData>
  <sheetProtection selectLockedCells="1" selectUnlockedCells="1"/>
  <mergeCells count="1">
    <mergeCell ref="A1:I1"/>
  </mergeCells>
  <printOptions/>
  <pageMargins left="0.7086614173228347" right="0.31496062992125984" top="0.7480314960629921" bottom="0.7480314960629921" header="0.5118110236220472" footer="0.5118110236220472"/>
  <pageSetup fitToHeight="0" fitToWidth="1" horizontalDpi="600" verticalDpi="600" orientation="portrait" paperSize="9" scale="67" r:id="rId1"/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2023-03-29T11:18:32Z</cp:lastPrinted>
  <dcterms:created xsi:type="dcterms:W3CDTF">2020-09-14T09:44:07Z</dcterms:created>
  <dcterms:modified xsi:type="dcterms:W3CDTF">2023-03-29T14:00:15Z</dcterms:modified>
  <cp:category/>
  <cp:version/>
  <cp:contentType/>
  <cp:contentStatus/>
</cp:coreProperties>
</file>