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_bookmark_4">#REF!</definedName>
  </definedNames>
  <calcPr fullCalcOnLoad="1" refMode="R1C1"/>
</workbook>
</file>

<file path=xl/sharedStrings.xml><?xml version="1.0" encoding="utf-8"?>
<sst xmlns="http://schemas.openxmlformats.org/spreadsheetml/2006/main" count="77" uniqueCount="73">
  <si>
    <t>тыс. руб.</t>
  </si>
  <si>
    <t>Наименование показателя</t>
  </si>
  <si>
    <t>1</t>
  </si>
  <si>
    <t>Расходы бюджета - ВСЕГО 
В том числе: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</si>
  <si>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</si>
  <si>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</si>
  <si>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</si>
  <si>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</si>
  <si>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</si>
  <si>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</si>
  <si>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</si>
  <si>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</si>
  <si>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</si>
  <si>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</si>
  <si>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</si>
  <si>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</si>
  <si>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</si>
  <si>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</si>
  <si>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</si>
  <si>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</si>
  <si>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</si>
  <si>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</si>
  <si>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</si>
  <si>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</si>
  <si>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</si>
  <si>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</si>
  <si>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</si>
  <si>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</si>
  <si>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</si>
  <si>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</si>
  <si>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</si>
  <si>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</si>
  <si>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</si>
  <si>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</si>
  <si>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</si>
  <si>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</si>
  <si>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</si>
  <si>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</si>
  <si>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</si>
  <si>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</si>
  <si>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</si>
  <si>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</si>
  <si>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</si>
  <si>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</si>
  <si>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</si>
  <si>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</si>
  <si>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</si>
  <si>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</si>
  <si>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</si>
  <si>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</si>
  <si>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</si>
  <si>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</si>
  <si>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</si>
  <si>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</si>
  <si>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</si>
  <si>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</si>
  <si>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</si>
  <si>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</si>
  <si>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</si>
  <si>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</si>
  <si>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Прочие межбюджетные трансферты общего характера</t>
  </si>
  <si>
    <t>Результат кассового исполнения бюджета (дефицит/профицит)</t>
  </si>
  <si>
    <t>Транспорт</t>
  </si>
  <si>
    <t>Сбор, удаление отходов и очистка сточных вод</t>
  </si>
  <si>
    <t>Исполнено на 01.04.2023</t>
  </si>
  <si>
    <t>Гражданская оборона</t>
  </si>
  <si>
    <t>НАЦИОНАЛЬНАЯ ОБОРОНА</t>
  </si>
  <si>
    <t xml:space="preserve">Аналитические данные о расходах  бюджета Верховажского муниципального округа по разделам и подразделам классификации расходов за 1 квартал 2024 года в сравнении с аналогичным периодом 2023 года </t>
  </si>
  <si>
    <t>Обеспечение проведения выборов и референдумов</t>
  </si>
  <si>
    <t>Утвержденные бюджетные назначения на 2024 год</t>
  </si>
  <si>
    <t>Исполнено на 01.04.2024</t>
  </si>
  <si>
    <t>% исполнения от утвержденных назначений на 01.04.2024</t>
  </si>
  <si>
    <t>Отношение исполнения на 01.04.2024 к 01.04.2023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</si>
</sst>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&quot;###,##0.00"/>
    <numFmt numFmtId="174" formatCode="0.0%"/>
    <numFmt numFmtId="175" formatCode="[$-FC19]d\ mmmm\ yyyy\ &quot;г.&quot;"/>
  </numFmts>
  <fonts count="42">
    <font>
      <sz val="10"/>
      <name val="Arial"/>
      <family val="0"/>
    </font>
    <font>
      <i/>
      <sz val="10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top" wrapText="1"/>
    </xf>
    <xf numFmtId="172" fontId="5" fillId="0" borderId="12" xfId="0" applyNumberFormat="1" applyFont="1" applyBorder="1" applyAlignment="1">
      <alignment horizontal="center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174" fontId="6" fillId="0" borderId="12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5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173" fontId="3" fillId="0" borderId="12" xfId="0" applyNumberFormat="1" applyFont="1" applyBorder="1" applyAlignment="1">
      <alignment horizontal="center" vertical="center" wrapText="1"/>
    </xf>
    <xf numFmtId="174" fontId="4" fillId="0" borderId="12" xfId="55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top" wrapText="1"/>
    </xf>
    <xf numFmtId="173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173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2" fontId="5" fillId="0" borderId="12" xfId="0" applyNumberFormat="1" applyFont="1" applyFill="1" applyBorder="1" applyAlignment="1">
      <alignment horizontal="center" vertical="center" wrapText="1"/>
    </xf>
    <xf numFmtId="173" fontId="5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zoomScale="130" zoomScaleNormal="130" zoomScalePageLayoutView="0" workbookViewId="0" topLeftCell="A1">
      <selection activeCell="B64" sqref="B64"/>
    </sheetView>
  </sheetViews>
  <sheetFormatPr defaultColWidth="9.00390625" defaultRowHeight="12.75"/>
  <cols>
    <col min="1" max="1" width="42.57421875" style="0" customWidth="1"/>
    <col min="2" max="2" width="15.140625" style="1" customWidth="1"/>
    <col min="3" max="3" width="16.140625" style="1" customWidth="1"/>
    <col min="4" max="4" width="15.00390625" style="2" customWidth="1"/>
    <col min="5" max="5" width="15.421875" style="27" customWidth="1"/>
    <col min="6" max="6" width="12.8515625" style="2" customWidth="1"/>
  </cols>
  <sheetData>
    <row r="1" spans="1:6" ht="49.5" customHeight="1">
      <c r="A1" s="34" t="s">
        <v>67</v>
      </c>
      <c r="B1" s="34"/>
      <c r="C1" s="34"/>
      <c r="D1" s="34"/>
      <c r="E1" s="34"/>
      <c r="F1" s="34"/>
    </row>
    <row r="2" spans="1:6" ht="12.75">
      <c r="A2" s="3"/>
      <c r="B2" s="4"/>
      <c r="C2" s="4"/>
      <c r="D2" s="5"/>
      <c r="E2" s="28"/>
      <c r="F2" s="5" t="s">
        <v>0</v>
      </c>
    </row>
    <row r="3" spans="1:6" ht="66" customHeight="1">
      <c r="A3" s="6" t="s">
        <v>1</v>
      </c>
      <c r="B3" s="7" t="s">
        <v>69</v>
      </c>
      <c r="C3" s="7" t="s">
        <v>70</v>
      </c>
      <c r="D3" s="8" t="s">
        <v>71</v>
      </c>
      <c r="E3" s="29" t="s">
        <v>64</v>
      </c>
      <c r="F3" s="8" t="s">
        <v>72</v>
      </c>
    </row>
    <row r="4" spans="1:6" ht="12.75">
      <c r="A4" s="9" t="s">
        <v>2</v>
      </c>
      <c r="B4" s="9">
        <v>2</v>
      </c>
      <c r="C4" s="9">
        <v>3</v>
      </c>
      <c r="D4" s="10">
        <v>4</v>
      </c>
      <c r="E4" s="30">
        <v>5</v>
      </c>
      <c r="F4" s="10">
        <v>6</v>
      </c>
    </row>
    <row r="5" spans="1:6" s="15" customFormat="1" ht="22.5">
      <c r="A5" s="11" t="s">
        <v>3</v>
      </c>
      <c r="B5" s="12">
        <f>B6+B15+B17+B22+B32+B38+B43+B50+B53+B61+B66</f>
        <v>1112806.2</v>
      </c>
      <c r="C5" s="12">
        <f>C6+C15+C17+C22+C32+C38+C43+C50+C53+C61+C66</f>
        <v>185400.5</v>
      </c>
      <c r="D5" s="14">
        <f aca="true" t="shared" si="0" ref="D5:D31">C5/B5</f>
        <v>0.16660627879319867</v>
      </c>
      <c r="E5" s="31">
        <f>E6+E16+E17+E22+E32+E38+E43+E50+E53+E61+E66</f>
        <v>142241.40000000002</v>
      </c>
      <c r="F5" s="14">
        <f aca="true" t="shared" si="1" ref="F5:F15">C5/E5</f>
        <v>1.303421507381114</v>
      </c>
    </row>
    <row r="6" spans="1:6" s="15" customFormat="1" ht="12.75">
      <c r="A6" s="16" t="s">
        <v>4</v>
      </c>
      <c r="B6" s="13">
        <f>SUM(B7:B14)</f>
        <v>112058.79999999999</v>
      </c>
      <c r="C6" s="13">
        <f>SUM(C7:C14)</f>
        <v>22841.399999999998</v>
      </c>
      <c r="D6" s="14">
        <f t="shared" si="0"/>
        <v>0.20383405854783382</v>
      </c>
      <c r="E6" s="32">
        <f>SUM(E7:E14)</f>
        <v>18901.2</v>
      </c>
      <c r="F6" s="14">
        <f t="shared" si="1"/>
        <v>1.2084629547330326</v>
      </c>
    </row>
    <row r="7" spans="1:6" ht="25.5" customHeight="1">
      <c r="A7" s="17" t="s">
        <v>5</v>
      </c>
      <c r="B7" s="18">
        <v>2243</v>
      </c>
      <c r="C7" s="18">
        <v>460.4</v>
      </c>
      <c r="D7" s="19">
        <f t="shared" si="0"/>
        <v>0.20526081141328575</v>
      </c>
      <c r="E7" s="26">
        <v>397</v>
      </c>
      <c r="F7" s="19">
        <f t="shared" si="1"/>
        <v>1.1596977329974811</v>
      </c>
    </row>
    <row r="8" spans="1:6" ht="43.5" customHeight="1">
      <c r="A8" s="17" t="s">
        <v>6</v>
      </c>
      <c r="B8" s="18">
        <v>1915</v>
      </c>
      <c r="C8" s="18">
        <v>433.9</v>
      </c>
      <c r="D8" s="19">
        <f t="shared" si="0"/>
        <v>0.22657963446475193</v>
      </c>
      <c r="E8" s="26">
        <v>319.3</v>
      </c>
      <c r="F8" s="19">
        <f t="shared" si="1"/>
        <v>1.358910115878484</v>
      </c>
    </row>
    <row r="9" spans="1:6" ht="38.25" customHeight="1">
      <c r="A9" s="17" t="s">
        <v>7</v>
      </c>
      <c r="B9" s="18">
        <v>67010.4</v>
      </c>
      <c r="C9" s="18">
        <v>13641.8</v>
      </c>
      <c r="D9" s="19">
        <f t="shared" si="0"/>
        <v>0.2035773551568115</v>
      </c>
      <c r="E9" s="26">
        <v>10946.2</v>
      </c>
      <c r="F9" s="19">
        <f t="shared" si="1"/>
        <v>1.2462589757176006</v>
      </c>
    </row>
    <row r="10" spans="1:6" ht="12.75">
      <c r="A10" s="20" t="s">
        <v>8</v>
      </c>
      <c r="B10" s="18">
        <v>1.9</v>
      </c>
      <c r="C10" s="18">
        <v>0</v>
      </c>
      <c r="D10" s="19">
        <f t="shared" si="0"/>
        <v>0</v>
      </c>
      <c r="E10" s="26">
        <v>0</v>
      </c>
      <c r="F10" s="19" t="e">
        <f t="shared" si="1"/>
        <v>#DIV/0!</v>
      </c>
    </row>
    <row r="11" spans="1:6" ht="36.75" customHeight="1">
      <c r="A11" s="17" t="s">
        <v>9</v>
      </c>
      <c r="B11" s="18">
        <v>10426.9</v>
      </c>
      <c r="C11" s="18">
        <v>1963.5</v>
      </c>
      <c r="D11" s="19">
        <f t="shared" si="0"/>
        <v>0.1883110032703872</v>
      </c>
      <c r="E11" s="26">
        <v>2046.6</v>
      </c>
      <c r="F11" s="19">
        <f t="shared" si="1"/>
        <v>0.9593960715332748</v>
      </c>
    </row>
    <row r="12" spans="1:6" ht="13.5" customHeight="1">
      <c r="A12" s="17" t="s">
        <v>68</v>
      </c>
      <c r="B12" s="18">
        <v>36.1</v>
      </c>
      <c r="C12" s="18">
        <v>0</v>
      </c>
      <c r="D12" s="19">
        <f t="shared" si="0"/>
        <v>0</v>
      </c>
      <c r="E12" s="26">
        <v>0</v>
      </c>
      <c r="F12" s="19" t="e">
        <f t="shared" si="1"/>
        <v>#DIV/0!</v>
      </c>
    </row>
    <row r="13" spans="1:6" ht="12.75">
      <c r="A13" s="17" t="s">
        <v>10</v>
      </c>
      <c r="B13" s="18">
        <v>170</v>
      </c>
      <c r="C13" s="18">
        <v>0</v>
      </c>
      <c r="D13" s="19">
        <f t="shared" si="0"/>
        <v>0</v>
      </c>
      <c r="E13" s="26">
        <v>0</v>
      </c>
      <c r="F13" s="19" t="e">
        <f t="shared" si="1"/>
        <v>#DIV/0!</v>
      </c>
    </row>
    <row r="14" spans="1:6" ht="12.75">
      <c r="A14" s="17" t="s">
        <v>11</v>
      </c>
      <c r="B14" s="18">
        <v>30255.5</v>
      </c>
      <c r="C14" s="18">
        <v>6341.8</v>
      </c>
      <c r="D14" s="19">
        <f t="shared" si="0"/>
        <v>0.2096081704152964</v>
      </c>
      <c r="E14" s="26">
        <v>5192.1</v>
      </c>
      <c r="F14" s="19">
        <f t="shared" si="1"/>
        <v>1.2214325610061438</v>
      </c>
    </row>
    <row r="15" spans="1:6" ht="12.75">
      <c r="A15" s="16" t="s">
        <v>66</v>
      </c>
      <c r="B15" s="13">
        <f>B16</f>
        <v>800.6</v>
      </c>
      <c r="C15" s="13">
        <f>C16</f>
        <v>139</v>
      </c>
      <c r="D15" s="14">
        <f t="shared" si="0"/>
        <v>0.17361978516112914</v>
      </c>
      <c r="E15" s="32">
        <f>E16</f>
        <v>91.9</v>
      </c>
      <c r="F15" s="19">
        <f t="shared" si="1"/>
        <v>1.5125136017410228</v>
      </c>
    </row>
    <row r="16" spans="1:6" ht="15" customHeight="1">
      <c r="A16" s="17" t="s">
        <v>12</v>
      </c>
      <c r="B16" s="18">
        <v>800.6</v>
      </c>
      <c r="C16" s="18">
        <v>139</v>
      </c>
      <c r="D16" s="19">
        <f t="shared" si="0"/>
        <v>0.17361978516112914</v>
      </c>
      <c r="E16" s="26">
        <v>91.9</v>
      </c>
      <c r="F16" s="19">
        <f aca="true" t="shared" si="2" ref="F16:F21">C16/E16</f>
        <v>1.5125136017410228</v>
      </c>
    </row>
    <row r="17" spans="1:6" s="15" customFormat="1" ht="22.5">
      <c r="A17" s="16" t="s">
        <v>13</v>
      </c>
      <c r="B17" s="13">
        <f>SUM(B18:B21)</f>
        <v>6498.299999999999</v>
      </c>
      <c r="C17" s="13">
        <f>SUM(C18:C21)</f>
        <v>691.5</v>
      </c>
      <c r="D17" s="14">
        <f t="shared" si="0"/>
        <v>0.10641244633211765</v>
      </c>
      <c r="E17" s="32">
        <f>SUM(E18:E21)</f>
        <v>525.6</v>
      </c>
      <c r="F17" s="14">
        <f t="shared" si="2"/>
        <v>1.3156392694063925</v>
      </c>
    </row>
    <row r="18" spans="1:6" s="15" customFormat="1" ht="12.75">
      <c r="A18" s="17" t="s">
        <v>65</v>
      </c>
      <c r="B18" s="18">
        <v>3020.1</v>
      </c>
      <c r="C18" s="18">
        <v>406.1</v>
      </c>
      <c r="D18" s="19">
        <f t="shared" si="0"/>
        <v>0.13446574616734547</v>
      </c>
      <c r="E18" s="26">
        <v>330.6</v>
      </c>
      <c r="F18" s="19">
        <f t="shared" si="2"/>
        <v>1.2283726557773744</v>
      </c>
    </row>
    <row r="19" spans="1:6" ht="38.25" customHeight="1">
      <c r="A19" s="17" t="s">
        <v>14</v>
      </c>
      <c r="B19" s="18">
        <v>3104.2</v>
      </c>
      <c r="C19" s="18">
        <v>281.6</v>
      </c>
      <c r="D19" s="19">
        <f t="shared" si="0"/>
        <v>0.09071580439404679</v>
      </c>
      <c r="E19" s="26">
        <v>195</v>
      </c>
      <c r="F19" s="19">
        <f t="shared" si="2"/>
        <v>1.4441025641025642</v>
      </c>
    </row>
    <row r="20" spans="1:6" ht="12.75" hidden="1">
      <c r="A20" s="17" t="s">
        <v>15</v>
      </c>
      <c r="B20" s="18"/>
      <c r="C20" s="18"/>
      <c r="D20" s="19" t="e">
        <f t="shared" si="0"/>
        <v>#DIV/0!</v>
      </c>
      <c r="E20" s="26"/>
      <c r="F20" s="19" t="e">
        <f t="shared" si="2"/>
        <v>#DIV/0!</v>
      </c>
    </row>
    <row r="21" spans="1:6" ht="27.75" customHeight="1">
      <c r="A21" s="17" t="s">
        <v>16</v>
      </c>
      <c r="B21" s="18">
        <v>374</v>
      </c>
      <c r="C21" s="18">
        <v>3.8</v>
      </c>
      <c r="D21" s="19">
        <f t="shared" si="0"/>
        <v>0.010160427807486631</v>
      </c>
      <c r="E21" s="26">
        <v>0</v>
      </c>
      <c r="F21" s="19" t="e">
        <f t="shared" si="2"/>
        <v>#DIV/0!</v>
      </c>
    </row>
    <row r="22" spans="1:6" s="15" customFormat="1" ht="14.25" customHeight="1">
      <c r="A22" s="16" t="s">
        <v>17</v>
      </c>
      <c r="B22" s="13">
        <f>SUM(B28:B31)</f>
        <v>77918.09999999999</v>
      </c>
      <c r="C22" s="13">
        <f>SUM(C28:C31)</f>
        <v>19178.9</v>
      </c>
      <c r="D22" s="14">
        <f t="shared" si="0"/>
        <v>0.24614178220464827</v>
      </c>
      <c r="E22" s="32">
        <f>SUM(E28:E31)</f>
        <v>3626.8</v>
      </c>
      <c r="F22" s="14">
        <f>C22/E22</f>
        <v>5.288105216719973</v>
      </c>
    </row>
    <row r="23" spans="1:6" ht="12.75" hidden="1">
      <c r="A23" s="17" t="s">
        <v>18</v>
      </c>
      <c r="B23" s="18"/>
      <c r="C23" s="18"/>
      <c r="D23" s="14" t="e">
        <f t="shared" si="0"/>
        <v>#DIV/0!</v>
      </c>
      <c r="E23" s="26"/>
      <c r="F23" s="14" t="e">
        <f aca="true" t="shared" si="3" ref="F23:F42">C23/E23</f>
        <v>#DIV/0!</v>
      </c>
    </row>
    <row r="24" spans="1:6" ht="12.75" hidden="1">
      <c r="A24" s="17" t="s">
        <v>19</v>
      </c>
      <c r="B24" s="18"/>
      <c r="C24" s="18"/>
      <c r="D24" s="14" t="e">
        <f t="shared" si="0"/>
        <v>#DIV/0!</v>
      </c>
      <c r="E24" s="26"/>
      <c r="F24" s="14" t="e">
        <f t="shared" si="3"/>
        <v>#DIV/0!</v>
      </c>
    </row>
    <row r="25" spans="1:6" ht="12.75" hidden="1">
      <c r="A25" s="17" t="s">
        <v>20</v>
      </c>
      <c r="B25" s="18"/>
      <c r="C25" s="18"/>
      <c r="D25" s="14" t="e">
        <f t="shared" si="0"/>
        <v>#DIV/0!</v>
      </c>
      <c r="E25" s="26"/>
      <c r="F25" s="14" t="e">
        <f t="shared" si="3"/>
        <v>#DIV/0!</v>
      </c>
    </row>
    <row r="26" spans="1:6" ht="12.75" hidden="1">
      <c r="A26" s="17" t="s">
        <v>21</v>
      </c>
      <c r="B26" s="18"/>
      <c r="C26" s="18"/>
      <c r="D26" s="14" t="e">
        <f t="shared" si="0"/>
        <v>#DIV/0!</v>
      </c>
      <c r="E26" s="26"/>
      <c r="F26" s="14" t="e">
        <f t="shared" si="3"/>
        <v>#DIV/0!</v>
      </c>
    </row>
    <row r="27" spans="1:6" ht="12.75" hidden="1">
      <c r="A27" s="17" t="s">
        <v>22</v>
      </c>
      <c r="B27" s="18"/>
      <c r="C27" s="18"/>
      <c r="D27" s="14" t="e">
        <f t="shared" si="0"/>
        <v>#DIV/0!</v>
      </c>
      <c r="E27" s="26"/>
      <c r="F27" s="14" t="e">
        <f t="shared" si="3"/>
        <v>#DIV/0!</v>
      </c>
    </row>
    <row r="28" spans="1:6" ht="12.75">
      <c r="A28" s="17" t="s">
        <v>20</v>
      </c>
      <c r="B28" s="18">
        <v>3023.4</v>
      </c>
      <c r="C28" s="18">
        <v>673.7</v>
      </c>
      <c r="D28" s="19">
        <f t="shared" si="0"/>
        <v>0.2228286035589072</v>
      </c>
      <c r="E28" s="26">
        <v>332.4</v>
      </c>
      <c r="F28" s="19">
        <f t="shared" si="3"/>
        <v>2.0267749699157642</v>
      </c>
    </row>
    <row r="29" spans="1:6" ht="12.75">
      <c r="A29" s="17" t="s">
        <v>62</v>
      </c>
      <c r="B29" s="18">
        <v>2545.3</v>
      </c>
      <c r="C29" s="18">
        <v>376.5</v>
      </c>
      <c r="D29" s="19">
        <f t="shared" si="0"/>
        <v>0.14791969512434683</v>
      </c>
      <c r="E29" s="26">
        <v>201.1</v>
      </c>
      <c r="F29" s="19">
        <f t="shared" si="3"/>
        <v>1.8722028841372451</v>
      </c>
    </row>
    <row r="30" spans="1:6" ht="12.75">
      <c r="A30" s="17" t="s">
        <v>23</v>
      </c>
      <c r="B30" s="18">
        <v>67976.2</v>
      </c>
      <c r="C30" s="18">
        <v>18084.9</v>
      </c>
      <c r="D30" s="19">
        <f t="shared" si="0"/>
        <v>0.2660475283996458</v>
      </c>
      <c r="E30" s="26">
        <v>3073.3</v>
      </c>
      <c r="F30" s="19">
        <f t="shared" si="3"/>
        <v>5.884521524094621</v>
      </c>
    </row>
    <row r="31" spans="1:6" ht="12.75">
      <c r="A31" s="17" t="s">
        <v>24</v>
      </c>
      <c r="B31" s="18">
        <v>4373.2</v>
      </c>
      <c r="C31" s="18">
        <v>43.8</v>
      </c>
      <c r="D31" s="19">
        <f t="shared" si="0"/>
        <v>0.010015549254550444</v>
      </c>
      <c r="E31" s="26">
        <v>20</v>
      </c>
      <c r="F31" s="19">
        <f t="shared" si="3"/>
        <v>2.19</v>
      </c>
    </row>
    <row r="32" spans="1:6" s="15" customFormat="1" ht="12.75">
      <c r="A32" s="16" t="s">
        <v>25</v>
      </c>
      <c r="B32" s="13">
        <f>SUM(B33:B37)</f>
        <v>212021.4</v>
      </c>
      <c r="C32" s="13">
        <f>SUM(C33:C37)</f>
        <v>19667.600000000002</v>
      </c>
      <c r="D32" s="14">
        <f aca="true" t="shared" si="4" ref="D32:D71">C32/B32</f>
        <v>0.09276233436813455</v>
      </c>
      <c r="E32" s="32">
        <f>SUM(E33:E37)</f>
        <v>7477.8</v>
      </c>
      <c r="F32" s="14">
        <f t="shared" si="3"/>
        <v>2.630131856963278</v>
      </c>
    </row>
    <row r="33" spans="1:6" ht="12.75">
      <c r="A33" s="17" t="s">
        <v>26</v>
      </c>
      <c r="B33" s="18">
        <v>86745.4</v>
      </c>
      <c r="C33" s="18">
        <v>7244.8</v>
      </c>
      <c r="D33" s="19">
        <f t="shared" si="4"/>
        <v>0.08351797328734435</v>
      </c>
      <c r="E33" s="26">
        <v>1342</v>
      </c>
      <c r="F33" s="19">
        <f t="shared" si="3"/>
        <v>5.398509687034277</v>
      </c>
    </row>
    <row r="34" spans="1:6" ht="12.75">
      <c r="A34" s="17" t="s">
        <v>27</v>
      </c>
      <c r="B34" s="18">
        <v>15751.1</v>
      </c>
      <c r="C34" s="18">
        <v>376.6</v>
      </c>
      <c r="D34" s="19">
        <f t="shared" si="4"/>
        <v>0.02390944124537334</v>
      </c>
      <c r="E34" s="26">
        <v>112</v>
      </c>
      <c r="F34" s="19">
        <f t="shared" si="3"/>
        <v>3.3625000000000003</v>
      </c>
    </row>
    <row r="35" spans="1:6" ht="12.75">
      <c r="A35" s="17" t="s">
        <v>28</v>
      </c>
      <c r="B35" s="18">
        <v>105037.9</v>
      </c>
      <c r="C35" s="18">
        <v>11157.5</v>
      </c>
      <c r="D35" s="19">
        <f t="shared" si="4"/>
        <v>0.10622356311388556</v>
      </c>
      <c r="E35" s="26">
        <v>5324.3</v>
      </c>
      <c r="F35" s="19">
        <f t="shared" si="3"/>
        <v>2.095580639708506</v>
      </c>
    </row>
    <row r="36" spans="1:6" ht="22.5" hidden="1">
      <c r="A36" s="17" t="s">
        <v>29</v>
      </c>
      <c r="B36" s="18"/>
      <c r="C36" s="18"/>
      <c r="D36" s="19" t="e">
        <f t="shared" si="4"/>
        <v>#DIV/0!</v>
      </c>
      <c r="E36" s="26"/>
      <c r="F36" s="19" t="e">
        <f t="shared" si="3"/>
        <v>#DIV/0!</v>
      </c>
    </row>
    <row r="37" spans="1:6" ht="22.5">
      <c r="A37" s="17" t="s">
        <v>29</v>
      </c>
      <c r="B37" s="18">
        <v>4487</v>
      </c>
      <c r="C37" s="18">
        <v>888.7</v>
      </c>
      <c r="D37" s="19">
        <f t="shared" si="4"/>
        <v>0.19806106529975487</v>
      </c>
      <c r="E37" s="26">
        <v>699.5</v>
      </c>
      <c r="F37" s="19">
        <f t="shared" si="3"/>
        <v>1.27047891350965</v>
      </c>
    </row>
    <row r="38" spans="1:6" s="15" customFormat="1" ht="12.75">
      <c r="A38" s="16" t="s">
        <v>30</v>
      </c>
      <c r="B38" s="13">
        <f>SUM(B41:B42)</f>
        <v>20867.8</v>
      </c>
      <c r="C38" s="13">
        <f>SUM(C41:C42)</f>
        <v>144.9</v>
      </c>
      <c r="D38" s="14">
        <f t="shared" si="4"/>
        <v>0.006943712322333932</v>
      </c>
      <c r="E38" s="32">
        <f>SUM(E41:E42)</f>
        <v>69.5</v>
      </c>
      <c r="F38" s="14">
        <f t="shared" si="3"/>
        <v>2.0848920863309353</v>
      </c>
    </row>
    <row r="39" spans="1:6" ht="22.5" hidden="1">
      <c r="A39" s="17" t="s">
        <v>31</v>
      </c>
      <c r="B39" s="18"/>
      <c r="C39" s="18"/>
      <c r="D39" s="14" t="e">
        <f t="shared" si="4"/>
        <v>#DIV/0!</v>
      </c>
      <c r="E39" s="26"/>
      <c r="F39" s="19" t="e">
        <f t="shared" si="3"/>
        <v>#DIV/0!</v>
      </c>
    </row>
    <row r="40" spans="1:6" ht="22.5" hidden="1">
      <c r="A40" s="17" t="s">
        <v>32</v>
      </c>
      <c r="B40" s="18"/>
      <c r="C40" s="18"/>
      <c r="D40" s="14" t="e">
        <f t="shared" si="4"/>
        <v>#DIV/0!</v>
      </c>
      <c r="E40" s="26"/>
      <c r="F40" s="19" t="e">
        <f t="shared" si="3"/>
        <v>#DIV/0!</v>
      </c>
    </row>
    <row r="41" spans="1:6" ht="12.75">
      <c r="A41" s="17" t="s">
        <v>63</v>
      </c>
      <c r="B41" s="18">
        <v>20367.8</v>
      </c>
      <c r="C41" s="18">
        <v>0</v>
      </c>
      <c r="D41" s="19">
        <f t="shared" si="4"/>
        <v>0</v>
      </c>
      <c r="E41" s="26">
        <v>0</v>
      </c>
      <c r="F41" s="19" t="e">
        <f t="shared" si="3"/>
        <v>#DIV/0!</v>
      </c>
    </row>
    <row r="42" spans="1:6" ht="22.5">
      <c r="A42" s="17" t="s">
        <v>31</v>
      </c>
      <c r="B42" s="18">
        <v>500</v>
      </c>
      <c r="C42" s="18">
        <v>144.9</v>
      </c>
      <c r="D42" s="19">
        <f t="shared" si="4"/>
        <v>0.2898</v>
      </c>
      <c r="E42" s="26">
        <v>69.5</v>
      </c>
      <c r="F42" s="19">
        <f t="shared" si="3"/>
        <v>2.0848920863309353</v>
      </c>
    </row>
    <row r="43" spans="1:6" s="15" customFormat="1" ht="12.75">
      <c r="A43" s="16" t="s">
        <v>33</v>
      </c>
      <c r="B43" s="13">
        <f>SUM(B44:B49)</f>
        <v>459118.60000000003</v>
      </c>
      <c r="C43" s="13">
        <f>SUM(C44:C49)</f>
        <v>83907.59999999999</v>
      </c>
      <c r="D43" s="14">
        <f t="shared" si="4"/>
        <v>0.18275800631906436</v>
      </c>
      <c r="E43" s="32">
        <f>SUM(E44:E49)</f>
        <v>83825.4</v>
      </c>
      <c r="F43" s="14">
        <f>C43/E43</f>
        <v>1.0009806096958678</v>
      </c>
    </row>
    <row r="44" spans="1:6" ht="12.75">
      <c r="A44" s="17" t="s">
        <v>34</v>
      </c>
      <c r="B44" s="18">
        <v>114802.3</v>
      </c>
      <c r="C44" s="18">
        <v>19618.7</v>
      </c>
      <c r="D44" s="19">
        <f t="shared" si="4"/>
        <v>0.17089117552522903</v>
      </c>
      <c r="E44" s="26">
        <v>18797.1</v>
      </c>
      <c r="F44" s="19">
        <f>C44/E44</f>
        <v>1.043708869985264</v>
      </c>
    </row>
    <row r="45" spans="1:6" ht="12.75">
      <c r="A45" s="17" t="s">
        <v>35</v>
      </c>
      <c r="B45" s="18">
        <v>267699.2</v>
      </c>
      <c r="C45" s="18">
        <v>50624.5</v>
      </c>
      <c r="D45" s="19">
        <f t="shared" si="4"/>
        <v>0.18910964246437792</v>
      </c>
      <c r="E45" s="26">
        <v>53260.3</v>
      </c>
      <c r="F45" s="19">
        <f>C45/E45</f>
        <v>0.950510980974572</v>
      </c>
    </row>
    <row r="46" spans="1:6" ht="12.75">
      <c r="A46" s="17" t="s">
        <v>36</v>
      </c>
      <c r="B46" s="18">
        <v>36360.2</v>
      </c>
      <c r="C46" s="18">
        <v>6388.8</v>
      </c>
      <c r="D46" s="19">
        <f t="shared" si="4"/>
        <v>0.17570860446312178</v>
      </c>
      <c r="E46" s="26">
        <v>5742.3</v>
      </c>
      <c r="F46" s="19">
        <f>C46/E46</f>
        <v>1.1125855493443393</v>
      </c>
    </row>
    <row r="47" spans="1:6" ht="22.5" hidden="1">
      <c r="A47" s="17" t="s">
        <v>37</v>
      </c>
      <c r="B47" s="18"/>
      <c r="C47" s="18"/>
      <c r="D47" s="19" t="e">
        <f t="shared" si="4"/>
        <v>#DIV/0!</v>
      </c>
      <c r="E47" s="26"/>
      <c r="F47" s="19" t="e">
        <f aca="true" t="shared" si="5" ref="F47:F60">C47/E47</f>
        <v>#DIV/0!</v>
      </c>
    </row>
    <row r="48" spans="1:6" ht="12.75">
      <c r="A48" s="17" t="s">
        <v>38</v>
      </c>
      <c r="B48" s="18">
        <v>1095</v>
      </c>
      <c r="C48" s="18">
        <v>173.7</v>
      </c>
      <c r="D48" s="19">
        <f t="shared" si="4"/>
        <v>0.15863013698630135</v>
      </c>
      <c r="E48" s="26">
        <v>62.7</v>
      </c>
      <c r="F48" s="19">
        <f t="shared" si="5"/>
        <v>2.7703349282296648</v>
      </c>
    </row>
    <row r="49" spans="1:6" ht="12.75">
      <c r="A49" s="17" t="s">
        <v>39</v>
      </c>
      <c r="B49" s="18">
        <v>39161.9</v>
      </c>
      <c r="C49" s="18">
        <v>7101.9</v>
      </c>
      <c r="D49" s="19">
        <f t="shared" si="4"/>
        <v>0.18134717672023062</v>
      </c>
      <c r="E49" s="26">
        <v>5963</v>
      </c>
      <c r="F49" s="19">
        <f t="shared" si="5"/>
        <v>1.1909944658728828</v>
      </c>
    </row>
    <row r="50" spans="1:6" s="15" customFormat="1" ht="12.75">
      <c r="A50" s="16" t="s">
        <v>40</v>
      </c>
      <c r="B50" s="13">
        <f>SUM(B51:B52)</f>
        <v>158185.4</v>
      </c>
      <c r="C50" s="13">
        <f>SUM(C51:C52)</f>
        <v>17595.399999999998</v>
      </c>
      <c r="D50" s="14">
        <f t="shared" si="4"/>
        <v>0.11123276863730786</v>
      </c>
      <c r="E50" s="32">
        <f>SUM(E51:E52)</f>
        <v>14019.300000000001</v>
      </c>
      <c r="F50" s="14">
        <f t="shared" si="5"/>
        <v>1.2550840626850126</v>
      </c>
    </row>
    <row r="51" spans="1:6" ht="12.75">
      <c r="A51" s="17" t="s">
        <v>41</v>
      </c>
      <c r="B51" s="18">
        <v>144385.4</v>
      </c>
      <c r="C51" s="18">
        <v>14224.3</v>
      </c>
      <c r="D51" s="19">
        <f t="shared" si="4"/>
        <v>0.0985161934655443</v>
      </c>
      <c r="E51" s="26">
        <v>10919.7</v>
      </c>
      <c r="F51" s="19">
        <f t="shared" si="5"/>
        <v>1.3026273615575519</v>
      </c>
    </row>
    <row r="52" spans="1:6" ht="12.75">
      <c r="A52" s="17" t="s">
        <v>42</v>
      </c>
      <c r="B52" s="18">
        <v>13800</v>
      </c>
      <c r="C52" s="18">
        <v>3371.1</v>
      </c>
      <c r="D52" s="19">
        <f t="shared" si="4"/>
        <v>0.24428260869565216</v>
      </c>
      <c r="E52" s="26">
        <v>3099.6</v>
      </c>
      <c r="F52" s="19">
        <f t="shared" si="5"/>
        <v>1.0875919473480449</v>
      </c>
    </row>
    <row r="53" spans="1:6" s="15" customFormat="1" ht="12.75">
      <c r="A53" s="16" t="s">
        <v>43</v>
      </c>
      <c r="B53" s="13">
        <f>B60</f>
        <v>186</v>
      </c>
      <c r="C53" s="13">
        <f>C60</f>
        <v>0</v>
      </c>
      <c r="D53" s="14">
        <f t="shared" si="4"/>
        <v>0</v>
      </c>
      <c r="E53" s="32">
        <f>E60</f>
        <v>0</v>
      </c>
      <c r="F53" s="19" t="e">
        <f t="shared" si="5"/>
        <v>#DIV/0!</v>
      </c>
    </row>
    <row r="54" spans="1:6" ht="12.75" hidden="1">
      <c r="A54" s="17" t="s">
        <v>44</v>
      </c>
      <c r="B54" s="18"/>
      <c r="C54" s="18"/>
      <c r="D54" s="19" t="e">
        <f t="shared" si="4"/>
        <v>#DIV/0!</v>
      </c>
      <c r="E54" s="26"/>
      <c r="F54" s="19" t="e">
        <f t="shared" si="5"/>
        <v>#DIV/0!</v>
      </c>
    </row>
    <row r="55" spans="1:6" ht="12.75" hidden="1">
      <c r="A55" s="17" t="s">
        <v>45</v>
      </c>
      <c r="B55" s="18"/>
      <c r="C55" s="18"/>
      <c r="D55" s="19" t="e">
        <f t="shared" si="4"/>
        <v>#DIV/0!</v>
      </c>
      <c r="E55" s="26"/>
      <c r="F55" s="19" t="e">
        <f t="shared" si="5"/>
        <v>#DIV/0!</v>
      </c>
    </row>
    <row r="56" spans="1:6" ht="22.5" hidden="1">
      <c r="A56" s="17" t="s">
        <v>46</v>
      </c>
      <c r="B56" s="18"/>
      <c r="C56" s="18"/>
      <c r="D56" s="19" t="e">
        <f t="shared" si="4"/>
        <v>#DIV/0!</v>
      </c>
      <c r="E56" s="26"/>
      <c r="F56" s="19" t="e">
        <f t="shared" si="5"/>
        <v>#DIV/0!</v>
      </c>
    </row>
    <row r="57" spans="1:6" ht="12.75" hidden="1">
      <c r="A57" s="17" t="s">
        <v>47</v>
      </c>
      <c r="B57" s="18"/>
      <c r="C57" s="18"/>
      <c r="D57" s="19" t="e">
        <f t="shared" si="4"/>
        <v>#DIV/0!</v>
      </c>
      <c r="E57" s="26"/>
      <c r="F57" s="19" t="e">
        <f t="shared" si="5"/>
        <v>#DIV/0!</v>
      </c>
    </row>
    <row r="58" spans="1:6" ht="12.75" hidden="1">
      <c r="A58" s="17" t="s">
        <v>48</v>
      </c>
      <c r="B58" s="18"/>
      <c r="C58" s="18"/>
      <c r="D58" s="19" t="e">
        <f t="shared" si="4"/>
        <v>#DIV/0!</v>
      </c>
      <c r="E58" s="26"/>
      <c r="F58" s="19" t="e">
        <f t="shared" si="5"/>
        <v>#DIV/0!</v>
      </c>
    </row>
    <row r="59" spans="1:6" ht="22.5" hidden="1">
      <c r="A59" s="17" t="s">
        <v>49</v>
      </c>
      <c r="B59" s="18"/>
      <c r="C59" s="18"/>
      <c r="D59" s="19" t="e">
        <f t="shared" si="4"/>
        <v>#DIV/0!</v>
      </c>
      <c r="E59" s="26"/>
      <c r="F59" s="19" t="e">
        <f t="shared" si="5"/>
        <v>#DIV/0!</v>
      </c>
    </row>
    <row r="60" spans="1:6" ht="12.75">
      <c r="A60" s="17" t="s">
        <v>50</v>
      </c>
      <c r="B60" s="18">
        <v>186</v>
      </c>
      <c r="C60" s="18">
        <v>0</v>
      </c>
      <c r="D60" s="19">
        <f t="shared" si="4"/>
        <v>0</v>
      </c>
      <c r="E60" s="26">
        <v>0</v>
      </c>
      <c r="F60" s="19" t="e">
        <f t="shared" si="5"/>
        <v>#DIV/0!</v>
      </c>
    </row>
    <row r="61" spans="1:6" s="15" customFormat="1" ht="12.75">
      <c r="A61" s="16" t="s">
        <v>51</v>
      </c>
      <c r="B61" s="13">
        <f>SUM(B62:B65)</f>
        <v>24094.9</v>
      </c>
      <c r="C61" s="13">
        <f>SUM(C62:C65)</f>
        <v>13330.099999999999</v>
      </c>
      <c r="D61" s="14">
        <f t="shared" si="4"/>
        <v>0.5532332568302835</v>
      </c>
      <c r="E61" s="32">
        <f>SUM(E62:E65)</f>
        <v>8337.2</v>
      </c>
      <c r="F61" s="14">
        <f>C61/E61</f>
        <v>1.598870124262342</v>
      </c>
    </row>
    <row r="62" spans="1:6" ht="12.75">
      <c r="A62" s="17" t="s">
        <v>52</v>
      </c>
      <c r="B62" s="18">
        <v>3928.3</v>
      </c>
      <c r="C62" s="18">
        <v>640.3</v>
      </c>
      <c r="D62" s="19">
        <f t="shared" si="4"/>
        <v>0.16299671613675124</v>
      </c>
      <c r="E62" s="26">
        <v>552.1</v>
      </c>
      <c r="F62" s="19">
        <f>C62/E62</f>
        <v>1.1597536678138016</v>
      </c>
    </row>
    <row r="63" spans="1:6" ht="12.75" hidden="1">
      <c r="A63" s="17" t="s">
        <v>53</v>
      </c>
      <c r="B63" s="18"/>
      <c r="C63" s="18"/>
      <c r="D63" s="19" t="e">
        <f t="shared" si="4"/>
        <v>#DIV/0!</v>
      </c>
      <c r="E63" s="26"/>
      <c r="F63" s="19" t="e">
        <f>C63/E63</f>
        <v>#DIV/0!</v>
      </c>
    </row>
    <row r="64" spans="1:6" ht="12.75">
      <c r="A64" s="17" t="s">
        <v>54</v>
      </c>
      <c r="B64" s="18">
        <v>19669.2</v>
      </c>
      <c r="C64" s="18">
        <v>12603.4</v>
      </c>
      <c r="D64" s="19">
        <f t="shared" si="4"/>
        <v>0.6407683078111972</v>
      </c>
      <c r="E64" s="26">
        <v>7691.5</v>
      </c>
      <c r="F64" s="19">
        <f>C64/E64</f>
        <v>1.63861405447572</v>
      </c>
    </row>
    <row r="65" spans="1:6" ht="12.75">
      <c r="A65" s="17" t="s">
        <v>55</v>
      </c>
      <c r="B65" s="18">
        <v>497.4</v>
      </c>
      <c r="C65" s="18">
        <v>86.4</v>
      </c>
      <c r="D65" s="19">
        <f>C65/B65</f>
        <v>0.17370325693606756</v>
      </c>
      <c r="E65" s="26">
        <v>93.6</v>
      </c>
      <c r="F65" s="19">
        <f>C65/E65</f>
        <v>0.9230769230769232</v>
      </c>
    </row>
    <row r="66" spans="1:6" s="15" customFormat="1" ht="12.75">
      <c r="A66" s="16" t="s">
        <v>56</v>
      </c>
      <c r="B66" s="13">
        <f>SUM(B67:B72)</f>
        <v>41056.3</v>
      </c>
      <c r="C66" s="13">
        <f>SUM(C67:C72)</f>
        <v>7904.099999999999</v>
      </c>
      <c r="D66" s="14">
        <f t="shared" si="4"/>
        <v>0.19251856596916914</v>
      </c>
      <c r="E66" s="32">
        <f>SUM(E67:E67)</f>
        <v>5366.7</v>
      </c>
      <c r="F66" s="14">
        <f>C66/E66</f>
        <v>1.472804516742132</v>
      </c>
    </row>
    <row r="67" spans="1:6" s="15" customFormat="1" ht="12.75">
      <c r="A67" s="17" t="s">
        <v>57</v>
      </c>
      <c r="B67" s="18">
        <v>40964.9</v>
      </c>
      <c r="C67" s="18">
        <v>7812.7</v>
      </c>
      <c r="D67" s="19">
        <f>C67/B67</f>
        <v>0.19071693083591074</v>
      </c>
      <c r="E67" s="26">
        <v>5366.7</v>
      </c>
      <c r="F67" s="19">
        <f>C67/E67</f>
        <v>1.4557735666238099</v>
      </c>
    </row>
    <row r="68" spans="1:6" ht="13.5" thickBot="1">
      <c r="A68" s="35" t="s">
        <v>58</v>
      </c>
      <c r="B68" s="18">
        <v>91.4</v>
      </c>
      <c r="C68" s="18">
        <v>91.4</v>
      </c>
      <c r="D68" s="19">
        <f>C68/B68</f>
        <v>1</v>
      </c>
      <c r="E68" s="18">
        <v>0</v>
      </c>
      <c r="F68" s="18" t="e">
        <f>C68/E68</f>
        <v>#DIV/0!</v>
      </c>
    </row>
    <row r="69" spans="1:6" ht="12.75" hidden="1">
      <c r="A69" s="25" t="s">
        <v>58</v>
      </c>
      <c r="B69" s="18"/>
      <c r="C69" s="18"/>
      <c r="D69" s="14" t="e">
        <f t="shared" si="4"/>
        <v>#DIV/0!</v>
      </c>
      <c r="E69" s="26"/>
      <c r="F69" s="14" t="e">
        <f>C69/E69</f>
        <v>#DIV/0!</v>
      </c>
    </row>
    <row r="70" spans="1:6" ht="22.5" hidden="1">
      <c r="A70" s="17" t="s">
        <v>59</v>
      </c>
      <c r="B70" s="18"/>
      <c r="C70" s="13"/>
      <c r="D70" s="14" t="e">
        <f t="shared" si="4"/>
        <v>#DIV/0!</v>
      </c>
      <c r="E70" s="32"/>
      <c r="F70" s="14" t="e">
        <f>C70/E70</f>
        <v>#DIV/0!</v>
      </c>
    </row>
    <row r="71" spans="1:6" ht="12.75" hidden="1">
      <c r="A71" s="25" t="s">
        <v>60</v>
      </c>
      <c r="B71" s="18"/>
      <c r="C71" s="18"/>
      <c r="D71" s="19" t="e">
        <f t="shared" si="4"/>
        <v>#DIV/0!</v>
      </c>
      <c r="E71" s="26">
        <v>0</v>
      </c>
      <c r="F71" s="19">
        <v>0</v>
      </c>
    </row>
    <row r="72" spans="1:6" ht="22.5" hidden="1">
      <c r="A72" s="17" t="s">
        <v>61</v>
      </c>
      <c r="B72" s="18"/>
      <c r="C72" s="18"/>
      <c r="D72" s="21"/>
      <c r="E72" s="26"/>
      <c r="F72" s="21"/>
    </row>
    <row r="73" spans="1:6" ht="12.75">
      <c r="A73" s="22"/>
      <c r="B73" s="23"/>
      <c r="C73" s="23"/>
      <c r="D73" s="24"/>
      <c r="E73" s="33"/>
      <c r="F73" s="24"/>
    </row>
  </sheetData>
  <sheetProtection selectLockedCells="1" selectUnlockedCells="1"/>
  <mergeCells count="1">
    <mergeCell ref="A1:F1"/>
  </mergeCells>
  <printOptions/>
  <pageMargins left="0.7083333333333334" right="0.31527777777777777" top="0.7479166666666667" bottom="0.7479166666666667" header="0.5118055555555555" footer="0.511805555555555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2024-04-12T11:30:14Z</cp:lastPrinted>
  <dcterms:created xsi:type="dcterms:W3CDTF">2020-11-25T10:50:11Z</dcterms:created>
  <dcterms:modified xsi:type="dcterms:W3CDTF">2024-04-12T11:34:41Z</dcterms:modified>
  <cp:category/>
  <cp:version/>
  <cp:contentType/>
  <cp:contentStatus/>
</cp:coreProperties>
</file>